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6a_EAEPED_COG" sheetId="1" r:id="rId1"/>
  </sheets>
  <definedNames>
    <definedName name="_xlnm.Print_Titles" localSheetId="0">F6a_EAEPED_COG!$1:$9</definedName>
  </definedNames>
  <calcPr calcId="162913" fullCalcOnLoad="1"/>
</workbook>
</file>

<file path=xl/calcChain.xml><?xml version="1.0" encoding="utf-8"?>
<calcChain xmlns="http://schemas.openxmlformats.org/spreadsheetml/2006/main">
  <c r="F69" i="1" l="1"/>
  <c r="I69" i="1"/>
  <c r="F96" i="1"/>
  <c r="I96" i="1"/>
  <c r="F97" i="1"/>
  <c r="I97" i="1"/>
  <c r="F98" i="1"/>
  <c r="I98" i="1"/>
  <c r="F99" i="1"/>
  <c r="I99" i="1"/>
  <c r="F100" i="1"/>
  <c r="I100" i="1"/>
  <c r="F101" i="1"/>
  <c r="I101" i="1"/>
  <c r="F102" i="1"/>
  <c r="F103" i="1"/>
  <c r="I103" i="1"/>
  <c r="F95" i="1"/>
  <c r="F88" i="1"/>
  <c r="I88" i="1"/>
  <c r="F89" i="1"/>
  <c r="I89" i="1"/>
  <c r="F90" i="1"/>
  <c r="F91" i="1"/>
  <c r="F92" i="1"/>
  <c r="F93" i="1"/>
  <c r="I93" i="1"/>
  <c r="F87" i="1"/>
  <c r="I87" i="1"/>
  <c r="F78" i="1"/>
  <c r="I78" i="1"/>
  <c r="F79" i="1"/>
  <c r="I79" i="1"/>
  <c r="F80" i="1"/>
  <c r="I80" i="1"/>
  <c r="F81" i="1"/>
  <c r="I81" i="1"/>
  <c r="F82" i="1"/>
  <c r="I82" i="1"/>
  <c r="F83" i="1"/>
  <c r="I83" i="1"/>
  <c r="F77" i="1"/>
  <c r="I77" i="1"/>
  <c r="F74" i="1"/>
  <c r="I74" i="1"/>
  <c r="F75" i="1"/>
  <c r="I75" i="1"/>
  <c r="F73" i="1"/>
  <c r="F65" i="1"/>
  <c r="I65" i="1"/>
  <c r="F66" i="1"/>
  <c r="F67" i="1"/>
  <c r="I67" i="1"/>
  <c r="F68" i="1"/>
  <c r="I68" i="1"/>
  <c r="F70" i="1"/>
  <c r="I70" i="1"/>
  <c r="F71" i="1"/>
  <c r="I71" i="1"/>
  <c r="F64" i="1"/>
  <c r="I64" i="1"/>
  <c r="F61" i="1"/>
  <c r="I61" i="1"/>
  <c r="F62" i="1"/>
  <c r="I62" i="1"/>
  <c r="F60" i="1"/>
  <c r="I60" i="1"/>
  <c r="F51" i="1"/>
  <c r="I51" i="1"/>
  <c r="F52" i="1"/>
  <c r="I52" i="1"/>
  <c r="F53" i="1"/>
  <c r="I53" i="1"/>
  <c r="F54" i="1"/>
  <c r="F55" i="1"/>
  <c r="I55" i="1"/>
  <c r="F56" i="1"/>
  <c r="I56" i="1"/>
  <c r="F57" i="1"/>
  <c r="I57" i="1"/>
  <c r="F58" i="1"/>
  <c r="I58" i="1"/>
  <c r="F50" i="1"/>
  <c r="F49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F48" i="1"/>
  <c r="I48" i="1"/>
  <c r="F40" i="1"/>
  <c r="I40" i="1"/>
  <c r="F31" i="1"/>
  <c r="F32" i="1"/>
  <c r="F33" i="1"/>
  <c r="I33" i="1"/>
  <c r="F34" i="1"/>
  <c r="I34" i="1"/>
  <c r="F35" i="1"/>
  <c r="I35" i="1"/>
  <c r="F36" i="1"/>
  <c r="I36" i="1"/>
  <c r="F37" i="1"/>
  <c r="I37" i="1"/>
  <c r="F38" i="1"/>
  <c r="I38" i="1"/>
  <c r="F30" i="1"/>
  <c r="F21" i="1"/>
  <c r="I21" i="1"/>
  <c r="F22" i="1"/>
  <c r="F23" i="1"/>
  <c r="I23" i="1"/>
  <c r="F24" i="1"/>
  <c r="I24" i="1"/>
  <c r="F25" i="1"/>
  <c r="I25" i="1"/>
  <c r="F26" i="1"/>
  <c r="I26" i="1"/>
  <c r="F27" i="1"/>
  <c r="I27" i="1"/>
  <c r="F28" i="1"/>
  <c r="F20" i="1"/>
  <c r="I20" i="1"/>
  <c r="F13" i="1"/>
  <c r="I13" i="1"/>
  <c r="F14" i="1"/>
  <c r="I14" i="1"/>
  <c r="F15" i="1"/>
  <c r="I15" i="1"/>
  <c r="F16" i="1"/>
  <c r="I16" i="1"/>
  <c r="F17" i="1"/>
  <c r="F18" i="1"/>
  <c r="I18" i="1"/>
  <c r="F12" i="1"/>
  <c r="I12" i="1"/>
  <c r="F153" i="1"/>
  <c r="I153" i="1"/>
  <c r="F154" i="1"/>
  <c r="I154" i="1"/>
  <c r="F155" i="1"/>
  <c r="F156" i="1"/>
  <c r="F157" i="1"/>
  <c r="I157" i="1"/>
  <c r="F158" i="1"/>
  <c r="I158" i="1"/>
  <c r="F152" i="1"/>
  <c r="F149" i="1"/>
  <c r="I149" i="1"/>
  <c r="F150" i="1"/>
  <c r="I150" i="1"/>
  <c r="F148" i="1"/>
  <c r="F147" i="1"/>
  <c r="I147" i="1"/>
  <c r="F140" i="1"/>
  <c r="F141" i="1"/>
  <c r="I141" i="1"/>
  <c r="F142" i="1"/>
  <c r="F143" i="1"/>
  <c r="I143" i="1"/>
  <c r="F144" i="1"/>
  <c r="I144" i="1"/>
  <c r="F145" i="1"/>
  <c r="I145" i="1"/>
  <c r="F146" i="1"/>
  <c r="I146" i="1"/>
  <c r="F139" i="1"/>
  <c r="I139" i="1"/>
  <c r="F136" i="1"/>
  <c r="I136" i="1"/>
  <c r="F137" i="1"/>
  <c r="I137" i="1"/>
  <c r="F135" i="1"/>
  <c r="F134" i="1"/>
  <c r="I134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15" i="1"/>
  <c r="I115" i="1"/>
  <c r="F114" i="1"/>
  <c r="I114" i="1"/>
  <c r="F106" i="1"/>
  <c r="I106" i="1"/>
  <c r="F107" i="1"/>
  <c r="I107" i="1"/>
  <c r="F108" i="1"/>
  <c r="I108" i="1"/>
  <c r="F109" i="1"/>
  <c r="I109" i="1"/>
  <c r="F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/>
  <c r="G86" i="1"/>
  <c r="H86" i="1"/>
  <c r="D86" i="1"/>
  <c r="D85" i="1"/>
  <c r="I90" i="1"/>
  <c r="I91" i="1"/>
  <c r="I92" i="1"/>
  <c r="I102" i="1"/>
  <c r="I110" i="1"/>
  <c r="I140" i="1"/>
  <c r="I142" i="1"/>
  <c r="I15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E10" i="1"/>
  <c r="G11" i="1"/>
  <c r="H11" i="1"/>
  <c r="D11" i="1"/>
  <c r="D10" i="1"/>
  <c r="D160" i="1"/>
  <c r="I152" i="1"/>
  <c r="I66" i="1"/>
  <c r="I54" i="1"/>
  <c r="I47" i="1"/>
  <c r="I32" i="1"/>
  <c r="I31" i="1"/>
  <c r="I30" i="1"/>
  <c r="I28" i="1"/>
  <c r="I22" i="1"/>
  <c r="F76" i="1"/>
  <c r="I76" i="1"/>
  <c r="I135" i="1"/>
  <c r="H85" i="1"/>
  <c r="G10" i="1"/>
  <c r="H10" i="1"/>
  <c r="F11" i="1"/>
  <c r="H160" i="1"/>
  <c r="F104" i="1"/>
  <c r="I104" i="1"/>
  <c r="I39" i="1"/>
  <c r="F63" i="1"/>
  <c r="I63" i="1"/>
  <c r="I50" i="1"/>
  <c r="I49" i="1"/>
  <c r="G85" i="1"/>
  <c r="F29" i="1"/>
  <c r="F72" i="1"/>
  <c r="I72" i="1"/>
  <c r="F94" i="1"/>
  <c r="I94" i="1"/>
  <c r="F86" i="1"/>
  <c r="F138" i="1"/>
  <c r="I138" i="1"/>
  <c r="E160" i="1"/>
  <c r="I105" i="1"/>
  <c r="F124" i="1"/>
  <c r="I124" i="1"/>
  <c r="F151" i="1"/>
  <c r="I151" i="1"/>
  <c r="I11" i="1"/>
  <c r="G160" i="1"/>
  <c r="I86" i="1"/>
  <c r="F85" i="1"/>
  <c r="I29" i="1"/>
  <c r="I19" i="1"/>
  <c r="F19" i="1"/>
  <c r="F39" i="1"/>
  <c r="I95" i="1"/>
  <c r="F59" i="1"/>
  <c r="I59" i="1"/>
  <c r="I155" i="1"/>
  <c r="I148" i="1"/>
  <c r="I73" i="1"/>
  <c r="I10" i="1"/>
  <c r="I160" i="1"/>
  <c r="F10" i="1"/>
  <c r="F160" i="1"/>
  <c r="I85" i="1"/>
</calcChain>
</file>

<file path=xl/sharedStrings.xml><?xml version="1.0" encoding="utf-8"?>
<sst xmlns="http://schemas.openxmlformats.org/spreadsheetml/2006/main" count="167" uniqueCount="94">
  <si>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</si>
  <si>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</si>
  <si>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</si>
  <si>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</si>
  <si>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</si>
  <si>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</si>
  <si>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</si>
  <si>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</si>
  <si>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</si>
  <si>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</si>
  <si>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</si>
  <si>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</si>
  <si>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</si>
  <si>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</si>
  <si>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</si>
  <si>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</si>
  <si>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</si>
  <si>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</si>
  <si>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</si>
  <si>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</si>
  <si>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</si>
  <si>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</si>
  <si>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</si>
  <si>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</si>
  <si>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</si>
  <si>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</si>
  <si>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</si>
  <si>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</si>
  <si>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</si>
  <si>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</si>
  <si>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</si>
  <si>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</si>
  <si>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</si>
  <si>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</si>
  <si>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</si>
  <si>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</si>
  <si>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</si>
  <si>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</si>
  <si>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</si>
  <si>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</si>
  <si>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</si>
  <si>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</si>
  <si>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</si>
  <si>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</si>
  <si>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</si>
  <si>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</si>
  <si>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</si>
  <si>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</si>
  <si>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</si>
  <si>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</si>
  <si>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</si>
  <si>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</si>
  <si>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</si>
  <si>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</si>
  <si>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</si>
  <si>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</si>
  <si>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</si>
  <si>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</si>
  <si>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</si>
  <si>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</si>
  <si>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</si>
  <si>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</si>
  <si>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</si>
  <si>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</si>
  <si>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</si>
  <si>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</si>
  <si>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</si>
  <si>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</si>
  <si>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</si>
  <si>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</si>
  <si>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</si>
  <si>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</si>
  <si>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</si>
  <si>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</si>
  <si>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</si>
  <si>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</si>
  <si>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</si>
  <si>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</si>
  <si>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</si>
  <si>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</si>
  <si>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</si>
  <si>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</si>
  <si>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</si>
  <si>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</si>
  <si>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</si>
  <si>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</si>
  <si>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</si>
  <si>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Hecelchakán (a)</t>
  </si>
  <si>
    <t>Del 1 de Enero al 30 de Septiembre de 2019 (b)</t>
  </si>
  <si>
    <t>3ER TRIMESTRE</t>
  </si>
  <si>
    <t>C.P. LUIS JORGE POOT MOO</t>
  </si>
  <si>
    <t>SINDICO DE HACIENDA</t>
  </si>
  <si>
    <t>TESORERO MUNICIPAL</t>
  </si>
  <si>
    <t>CARLOS RENE BALAM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</si>
</sst>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447675</xdr:colOff>
      <xdr:row>5</xdr:row>
      <xdr:rowOff>161925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"/>
          <a:ext cx="11620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828675</xdr:colOff>
      <xdr:row>0</xdr:row>
      <xdr:rowOff>28575</xdr:rowOff>
    </xdr:from>
    <xdr:to>
      <xdr:col>8</xdr:col>
      <xdr:colOff>1000125</xdr:colOff>
      <xdr:row>5</xdr:row>
      <xdr:rowOff>142875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28575"/>
          <a:ext cx="11525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6"/>
  <sheetViews>
    <sheetView tabSelected="1" workbookViewId="0">
      <pane ySplit="9" topLeftCell="A115" activePane="bottomLeft" state="frozen"/>
      <selection pane="bottomLeft" activeCell="B6" sqref="B6:I6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3.28515625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6" style="6" customWidth="1"/>
    <col min="10" max="16384" width="11" style="6"/>
  </cols>
  <sheetData>
    <row r="1" spans="2:9" x14ac:dyDescent="0.2">
      <c r="B1" s="33" t="s">
        <v>89</v>
      </c>
      <c r="C1" s="34"/>
      <c r="D1" s="34"/>
      <c r="E1" s="34"/>
      <c r="F1" s="34"/>
      <c r="G1" s="34"/>
      <c r="H1" s="34"/>
      <c r="I1" s="35"/>
    </row>
    <row r="2" spans="2:9" x14ac:dyDescent="0.2">
      <c r="B2" s="27" t="s">
        <v>87</v>
      </c>
      <c r="C2" s="36"/>
      <c r="D2" s="36"/>
      <c r="E2" s="36"/>
      <c r="F2" s="36"/>
      <c r="G2" s="36"/>
      <c r="H2" s="36"/>
      <c r="I2" s="28"/>
    </row>
    <row r="3" spans="2:9" x14ac:dyDescent="0.2">
      <c r="B3" s="27" t="s">
        <v>0</v>
      </c>
      <c r="C3" s="36"/>
      <c r="D3" s="36"/>
      <c r="E3" s="36"/>
      <c r="F3" s="36"/>
      <c r="G3" s="36"/>
      <c r="H3" s="36"/>
      <c r="I3" s="28"/>
    </row>
    <row r="4" spans="2:9" x14ac:dyDescent="0.2">
      <c r="B4" s="27" t="s">
        <v>1</v>
      </c>
      <c r="C4" s="36"/>
      <c r="D4" s="36"/>
      <c r="E4" s="36"/>
      <c r="F4" s="36"/>
      <c r="G4" s="36"/>
      <c r="H4" s="36"/>
      <c r="I4" s="28"/>
    </row>
    <row r="5" spans="2:9" x14ac:dyDescent="0.2">
      <c r="B5" s="27" t="s">
        <v>88</v>
      </c>
      <c r="C5" s="36"/>
      <c r="D5" s="36"/>
      <c r="E5" s="36"/>
      <c r="F5" s="36"/>
      <c r="G5" s="36"/>
      <c r="H5" s="36"/>
      <c r="I5" s="28"/>
    </row>
    <row r="6" spans="2:9" ht="13.5" thickBot="1" x14ac:dyDescent="0.25">
      <c r="B6" s="29" t="s">
        <v>2</v>
      </c>
      <c r="C6" s="37"/>
      <c r="D6" s="37"/>
      <c r="E6" s="37"/>
      <c r="F6" s="37"/>
      <c r="G6" s="37"/>
      <c r="H6" s="37"/>
      <c r="I6" s="30"/>
    </row>
    <row r="7" spans="2:9" ht="15.75" customHeight="1" x14ac:dyDescent="0.2">
      <c r="B7" s="27" t="s">
        <v>3</v>
      </c>
      <c r="C7" s="28"/>
      <c r="D7" s="27" t="s">
        <v>4</v>
      </c>
      <c r="E7" s="36"/>
      <c r="F7" s="36"/>
      <c r="G7" s="36"/>
      <c r="H7" s="28"/>
      <c r="I7" s="31" t="s">
        <v>5</v>
      </c>
    </row>
    <row r="8" spans="2:9" ht="15" customHeight="1" thickBot="1" x14ac:dyDescent="0.25">
      <c r="B8" s="27"/>
      <c r="C8" s="28"/>
      <c r="D8" s="29"/>
      <c r="E8" s="37"/>
      <c r="F8" s="37"/>
      <c r="G8" s="37"/>
      <c r="H8" s="30"/>
      <c r="I8" s="31"/>
    </row>
    <row r="9" spans="2:9" ht="26.25" thickBot="1" x14ac:dyDescent="0.25">
      <c r="B9" s="29"/>
      <c r="C9" s="30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2"/>
    </row>
    <row r="10" spans="2:9" x14ac:dyDescent="0.2">
      <c r="B10" s="7" t="s">
        <v>11</v>
      </c>
      <c r="C10" s="8"/>
      <c r="D10" s="14">
        <f t="shared" ref="D10:I10" si="0">D11+D19+D29+D39+D49+D59+D72+D76+D63</f>
        <v>128530973.39000002</v>
      </c>
      <c r="E10" s="14">
        <f t="shared" si="0"/>
        <v>0</v>
      </c>
      <c r="F10" s="14">
        <f t="shared" si="0"/>
        <v>128530973.39000002</v>
      </c>
      <c r="G10" s="14">
        <f t="shared" si="0"/>
        <v>86409470.089999974</v>
      </c>
      <c r="H10" s="14">
        <f t="shared" si="0"/>
        <v>80729623.479999974</v>
      </c>
      <c r="I10" s="14">
        <f t="shared" si="0"/>
        <v>42121503.299999997</v>
      </c>
    </row>
    <row r="11" spans="2:9" x14ac:dyDescent="0.2">
      <c r="B11" s="3" t="s">
        <v>12</v>
      </c>
      <c r="C11" s="9"/>
      <c r="D11" s="15">
        <f t="shared" ref="D11:I11" si="1">SUM(D12:D18)</f>
        <v>60122179.420000002</v>
      </c>
      <c r="E11" s="15">
        <f t="shared" si="1"/>
        <v>0</v>
      </c>
      <c r="F11" s="15">
        <f t="shared" si="1"/>
        <v>60122179.420000002</v>
      </c>
      <c r="G11" s="15">
        <f t="shared" si="1"/>
        <v>40397923.839999989</v>
      </c>
      <c r="H11" s="15">
        <f t="shared" si="1"/>
        <v>35941995.219999991</v>
      </c>
      <c r="I11" s="15">
        <f t="shared" si="1"/>
        <v>19724255.579999998</v>
      </c>
    </row>
    <row r="12" spans="2:9" x14ac:dyDescent="0.2">
      <c r="B12" s="13" t="s">
        <v>13</v>
      </c>
      <c r="C12" s="11"/>
      <c r="D12" s="15">
        <v>24532833.84</v>
      </c>
      <c r="E12" s="16">
        <v>0</v>
      </c>
      <c r="F12" s="16">
        <f>D12+E12</f>
        <v>24532833.84</v>
      </c>
      <c r="G12" s="16">
        <v>18416735.559999999</v>
      </c>
      <c r="H12" s="16">
        <v>18416735.559999999</v>
      </c>
      <c r="I12" s="16">
        <f>F12-G12</f>
        <v>6116098.2800000012</v>
      </c>
    </row>
    <row r="13" spans="2:9" x14ac:dyDescent="0.2">
      <c r="B13" s="13" t="s">
        <v>14</v>
      </c>
      <c r="C13" s="11"/>
      <c r="D13" s="15">
        <v>19635599.079999998</v>
      </c>
      <c r="E13" s="16">
        <v>0</v>
      </c>
      <c r="F13" s="16">
        <f t="shared" ref="F13:F18" si="2">D13+E13</f>
        <v>19635599.079999998</v>
      </c>
      <c r="G13" s="16">
        <v>11151228.199999999</v>
      </c>
      <c r="H13" s="16">
        <v>11151228.199999999</v>
      </c>
      <c r="I13" s="16">
        <f t="shared" ref="I13:I18" si="3">F13-G13</f>
        <v>8484370.879999999</v>
      </c>
    </row>
    <row r="14" spans="2:9" x14ac:dyDescent="0.2">
      <c r="B14" s="13" t="s">
        <v>15</v>
      </c>
      <c r="C14" s="11"/>
      <c r="D14" s="15">
        <v>10437696.5</v>
      </c>
      <c r="E14" s="16">
        <v>0</v>
      </c>
      <c r="F14" s="16">
        <f t="shared" si="2"/>
        <v>10437696.5</v>
      </c>
      <c r="G14" s="16">
        <v>7442322.6399999997</v>
      </c>
      <c r="H14" s="16">
        <v>2986394.02</v>
      </c>
      <c r="I14" s="16">
        <f t="shared" si="3"/>
        <v>2995373.8600000003</v>
      </c>
    </row>
    <row r="15" spans="2:9" x14ac:dyDescent="0.2">
      <c r="B15" s="13" t="s">
        <v>16</v>
      </c>
      <c r="C15" s="11"/>
      <c r="D15" s="15">
        <v>3576000</v>
      </c>
      <c r="E15" s="16">
        <v>0</v>
      </c>
      <c r="F15" s="16">
        <f t="shared" si="2"/>
        <v>3576000</v>
      </c>
      <c r="G15" s="16">
        <v>2335665.34</v>
      </c>
      <c r="H15" s="16">
        <v>2335665.34</v>
      </c>
      <c r="I15" s="16">
        <f t="shared" si="3"/>
        <v>1240334.6600000001</v>
      </c>
    </row>
    <row r="16" spans="2:9" x14ac:dyDescent="0.2">
      <c r="B16" s="13" t="s">
        <v>17</v>
      </c>
      <c r="C16" s="11"/>
      <c r="D16" s="15">
        <v>1290050</v>
      </c>
      <c r="E16" s="16">
        <v>0</v>
      </c>
      <c r="F16" s="16">
        <f t="shared" si="2"/>
        <v>1290050</v>
      </c>
      <c r="G16" s="16">
        <v>375931.8</v>
      </c>
      <c r="H16" s="16">
        <v>375931.8</v>
      </c>
      <c r="I16" s="16">
        <f t="shared" si="3"/>
        <v>914118.2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>
        <v>650000</v>
      </c>
      <c r="E18" s="16">
        <v>0</v>
      </c>
      <c r="F18" s="16">
        <f t="shared" si="2"/>
        <v>650000</v>
      </c>
      <c r="G18" s="16">
        <v>676040.3</v>
      </c>
      <c r="H18" s="16">
        <v>676040.3</v>
      </c>
      <c r="I18" s="16">
        <f t="shared" si="3"/>
        <v>-26040.300000000047</v>
      </c>
    </row>
    <row r="19" spans="2:9" x14ac:dyDescent="0.2">
      <c r="B19" s="3" t="s">
        <v>20</v>
      </c>
      <c r="C19" s="9"/>
      <c r="D19" s="15">
        <f t="shared" ref="D19:I19" si="4">SUM(D20:D28)</f>
        <v>8517398.0500000007</v>
      </c>
      <c r="E19" s="15">
        <f t="shared" si="4"/>
        <v>0</v>
      </c>
      <c r="F19" s="15">
        <f t="shared" si="4"/>
        <v>8517398.0500000007</v>
      </c>
      <c r="G19" s="15">
        <f t="shared" si="4"/>
        <v>10811664.710000001</v>
      </c>
      <c r="H19" s="15">
        <f t="shared" si="4"/>
        <v>10811664.710000001</v>
      </c>
      <c r="I19" s="15">
        <f t="shared" si="4"/>
        <v>-2294266.6600000006</v>
      </c>
    </row>
    <row r="20" spans="2:9" x14ac:dyDescent="0.2">
      <c r="B20" s="13" t="s">
        <v>21</v>
      </c>
      <c r="C20" s="11"/>
      <c r="D20" s="15">
        <v>1091199.08</v>
      </c>
      <c r="E20" s="16">
        <v>0</v>
      </c>
      <c r="F20" s="15">
        <f t="shared" ref="F20:F28" si="5">D20+E20</f>
        <v>1091199.08</v>
      </c>
      <c r="G20" s="16">
        <v>1667920.78</v>
      </c>
      <c r="H20" s="16">
        <v>1667920.78</v>
      </c>
      <c r="I20" s="16">
        <f>F20-G20</f>
        <v>-576721.69999999995</v>
      </c>
    </row>
    <row r="21" spans="2:9" x14ac:dyDescent="0.2">
      <c r="B21" s="13" t="s">
        <v>22</v>
      </c>
      <c r="C21" s="11"/>
      <c r="D21" s="15">
        <v>507545.58</v>
      </c>
      <c r="E21" s="16">
        <v>0</v>
      </c>
      <c r="F21" s="15">
        <f t="shared" si="5"/>
        <v>507545.58</v>
      </c>
      <c r="G21" s="16">
        <v>1430678.05</v>
      </c>
      <c r="H21" s="16">
        <v>1430678.05</v>
      </c>
      <c r="I21" s="16">
        <f t="shared" ref="I21:I83" si="6">F21-G21</f>
        <v>-923132.47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1364753.39</v>
      </c>
      <c r="E23" s="16">
        <v>0</v>
      </c>
      <c r="F23" s="15">
        <f t="shared" si="5"/>
        <v>1364753.39</v>
      </c>
      <c r="G23" s="16">
        <v>2778846.96</v>
      </c>
      <c r="H23" s="16">
        <v>2778846.96</v>
      </c>
      <c r="I23" s="16">
        <f t="shared" si="6"/>
        <v>-1414093.57</v>
      </c>
    </row>
    <row r="24" spans="2:9" x14ac:dyDescent="0.2">
      <c r="B24" s="13" t="s">
        <v>25</v>
      </c>
      <c r="C24" s="11"/>
      <c r="D24" s="15">
        <v>451250</v>
      </c>
      <c r="E24" s="16">
        <v>0</v>
      </c>
      <c r="F24" s="15">
        <f t="shared" si="5"/>
        <v>451250</v>
      </c>
      <c r="G24" s="16">
        <v>581119.18000000005</v>
      </c>
      <c r="H24" s="16">
        <v>581119.18000000005</v>
      </c>
      <c r="I24" s="16">
        <f t="shared" si="6"/>
        <v>-129869.18000000005</v>
      </c>
    </row>
    <row r="25" spans="2:9" x14ac:dyDescent="0.2">
      <c r="B25" s="13" t="s">
        <v>26</v>
      </c>
      <c r="C25" s="11"/>
      <c r="D25" s="15">
        <v>3918650</v>
      </c>
      <c r="E25" s="16">
        <v>0</v>
      </c>
      <c r="F25" s="15">
        <f t="shared" si="5"/>
        <v>3918650</v>
      </c>
      <c r="G25" s="16">
        <v>3654039.37</v>
      </c>
      <c r="H25" s="16">
        <v>3654039.37</v>
      </c>
      <c r="I25" s="16">
        <f t="shared" si="6"/>
        <v>264610.62999999989</v>
      </c>
    </row>
    <row r="26" spans="2:9" x14ac:dyDescent="0.2">
      <c r="B26" s="13" t="s">
        <v>27</v>
      </c>
      <c r="C26" s="11"/>
      <c r="D26" s="15">
        <v>624000</v>
      </c>
      <c r="E26" s="16">
        <v>0</v>
      </c>
      <c r="F26" s="15">
        <f t="shared" si="5"/>
        <v>624000</v>
      </c>
      <c r="G26" s="16">
        <v>187281.39</v>
      </c>
      <c r="H26" s="16">
        <v>187281.39</v>
      </c>
      <c r="I26" s="16">
        <f t="shared" si="6"/>
        <v>436718.61</v>
      </c>
    </row>
    <row r="27" spans="2:9" x14ac:dyDescent="0.2">
      <c r="B27" s="13" t="s">
        <v>28</v>
      </c>
      <c r="C27" s="11"/>
      <c r="D27" s="15">
        <v>0</v>
      </c>
      <c r="E27" s="16">
        <v>0</v>
      </c>
      <c r="F27" s="15">
        <f t="shared" si="5"/>
        <v>0</v>
      </c>
      <c r="G27" s="16">
        <v>0</v>
      </c>
      <c r="H27" s="16">
        <v>0</v>
      </c>
      <c r="I27" s="16">
        <f t="shared" si="6"/>
        <v>0</v>
      </c>
    </row>
    <row r="28" spans="2:9" x14ac:dyDescent="0.2">
      <c r="B28" s="13" t="s">
        <v>29</v>
      </c>
      <c r="C28" s="11"/>
      <c r="D28" s="15">
        <v>560000</v>
      </c>
      <c r="E28" s="16">
        <v>0</v>
      </c>
      <c r="F28" s="15">
        <f t="shared" si="5"/>
        <v>560000</v>
      </c>
      <c r="G28" s="16">
        <v>511778.98</v>
      </c>
      <c r="H28" s="16">
        <v>511778.98</v>
      </c>
      <c r="I28" s="16">
        <f t="shared" si="6"/>
        <v>48221.020000000019</v>
      </c>
    </row>
    <row r="29" spans="2:9" x14ac:dyDescent="0.2">
      <c r="B29" s="3" t="s">
        <v>30</v>
      </c>
      <c r="C29" s="9"/>
      <c r="D29" s="15">
        <f t="shared" ref="D29:I29" si="7">SUM(D30:D38)</f>
        <v>10980574.18</v>
      </c>
      <c r="E29" s="15">
        <f t="shared" si="7"/>
        <v>0</v>
      </c>
      <c r="F29" s="15">
        <f t="shared" si="7"/>
        <v>10980574.18</v>
      </c>
      <c r="G29" s="15">
        <f t="shared" si="7"/>
        <v>8045941.5499999998</v>
      </c>
      <c r="H29" s="15">
        <f t="shared" si="7"/>
        <v>7971983.5599999996</v>
      </c>
      <c r="I29" s="15">
        <f t="shared" si="7"/>
        <v>2934632.63</v>
      </c>
    </row>
    <row r="30" spans="2:9" x14ac:dyDescent="0.2">
      <c r="B30" s="13" t="s">
        <v>31</v>
      </c>
      <c r="C30" s="11"/>
      <c r="D30" s="15">
        <v>3589312.33</v>
      </c>
      <c r="E30" s="16">
        <v>0</v>
      </c>
      <c r="F30" s="15">
        <f t="shared" ref="F30:F38" si="8">D30+E30</f>
        <v>3589312.33</v>
      </c>
      <c r="G30" s="16">
        <v>335593.95</v>
      </c>
      <c r="H30" s="16">
        <v>335593.95</v>
      </c>
      <c r="I30" s="16">
        <f t="shared" si="6"/>
        <v>3253718.38</v>
      </c>
    </row>
    <row r="31" spans="2:9" x14ac:dyDescent="0.2">
      <c r="B31" s="13" t="s">
        <v>32</v>
      </c>
      <c r="C31" s="11"/>
      <c r="D31" s="15">
        <v>693861.78</v>
      </c>
      <c r="E31" s="16">
        <v>0</v>
      </c>
      <c r="F31" s="15">
        <f t="shared" si="8"/>
        <v>693861.78</v>
      </c>
      <c r="G31" s="16">
        <v>747809.44</v>
      </c>
      <c r="H31" s="16">
        <v>747809.44</v>
      </c>
      <c r="I31" s="16">
        <f t="shared" si="6"/>
        <v>-53947.659999999916</v>
      </c>
    </row>
    <row r="32" spans="2:9" x14ac:dyDescent="0.2">
      <c r="B32" s="13" t="s">
        <v>33</v>
      </c>
      <c r="C32" s="11"/>
      <c r="D32" s="15">
        <v>1838320</v>
      </c>
      <c r="E32" s="16">
        <v>0</v>
      </c>
      <c r="F32" s="15">
        <f t="shared" si="8"/>
        <v>1838320</v>
      </c>
      <c r="G32" s="16">
        <v>932600.14</v>
      </c>
      <c r="H32" s="16">
        <v>873780.15</v>
      </c>
      <c r="I32" s="16">
        <f t="shared" si="6"/>
        <v>905719.86</v>
      </c>
    </row>
    <row r="33" spans="2:9" x14ac:dyDescent="0.2">
      <c r="B33" s="13" t="s">
        <v>34</v>
      </c>
      <c r="C33" s="11"/>
      <c r="D33" s="15">
        <v>215000</v>
      </c>
      <c r="E33" s="16">
        <v>0</v>
      </c>
      <c r="F33" s="15">
        <f t="shared" si="8"/>
        <v>215000</v>
      </c>
      <c r="G33" s="16">
        <v>152035.93</v>
      </c>
      <c r="H33" s="16">
        <v>152035.93</v>
      </c>
      <c r="I33" s="16">
        <f t="shared" si="6"/>
        <v>62964.070000000007</v>
      </c>
    </row>
    <row r="34" spans="2:9" x14ac:dyDescent="0.2">
      <c r="B34" s="13" t="s">
        <v>35</v>
      </c>
      <c r="C34" s="11"/>
      <c r="D34" s="15">
        <v>854850</v>
      </c>
      <c r="E34" s="16">
        <v>0</v>
      </c>
      <c r="F34" s="15">
        <f t="shared" si="8"/>
        <v>854850</v>
      </c>
      <c r="G34" s="16">
        <v>727955.38</v>
      </c>
      <c r="H34" s="16">
        <v>727955.38</v>
      </c>
      <c r="I34" s="16">
        <f t="shared" si="6"/>
        <v>126894.62</v>
      </c>
    </row>
    <row r="35" spans="2:9" x14ac:dyDescent="0.2">
      <c r="B35" s="13" t="s">
        <v>36</v>
      </c>
      <c r="C35" s="11"/>
      <c r="D35" s="15">
        <v>354000</v>
      </c>
      <c r="E35" s="16">
        <v>0</v>
      </c>
      <c r="F35" s="15">
        <f t="shared" si="8"/>
        <v>354000</v>
      </c>
      <c r="G35" s="16">
        <v>301096.8</v>
      </c>
      <c r="H35" s="16">
        <v>301096.8</v>
      </c>
      <c r="I35" s="16">
        <f t="shared" si="6"/>
        <v>52903.200000000012</v>
      </c>
    </row>
    <row r="36" spans="2:9" x14ac:dyDescent="0.2">
      <c r="B36" s="13" t="s">
        <v>37</v>
      </c>
      <c r="C36" s="11"/>
      <c r="D36" s="15">
        <v>159740.78</v>
      </c>
      <c r="E36" s="16">
        <v>0</v>
      </c>
      <c r="F36" s="15">
        <f t="shared" si="8"/>
        <v>159740.78</v>
      </c>
      <c r="G36" s="16">
        <v>28267.9</v>
      </c>
      <c r="H36" s="16">
        <v>28267.9</v>
      </c>
      <c r="I36" s="16">
        <f t="shared" si="6"/>
        <v>131472.88</v>
      </c>
    </row>
    <row r="37" spans="2:9" x14ac:dyDescent="0.2">
      <c r="B37" s="13" t="s">
        <v>38</v>
      </c>
      <c r="C37" s="11"/>
      <c r="D37" s="15">
        <v>1521639.94</v>
      </c>
      <c r="E37" s="16">
        <v>0</v>
      </c>
      <c r="F37" s="15">
        <f t="shared" si="8"/>
        <v>1521639.94</v>
      </c>
      <c r="G37" s="16">
        <v>3039878.71</v>
      </c>
      <c r="H37" s="16">
        <v>3024740.71</v>
      </c>
      <c r="I37" s="16">
        <f t="shared" si="6"/>
        <v>-1518238.77</v>
      </c>
    </row>
    <row r="38" spans="2:9" x14ac:dyDescent="0.2">
      <c r="B38" s="13" t="s">
        <v>39</v>
      </c>
      <c r="C38" s="11"/>
      <c r="D38" s="15">
        <v>1753849.35</v>
      </c>
      <c r="E38" s="16">
        <v>0</v>
      </c>
      <c r="F38" s="15">
        <f t="shared" si="8"/>
        <v>1753849.35</v>
      </c>
      <c r="G38" s="16">
        <v>1780703.3</v>
      </c>
      <c r="H38" s="16">
        <v>1780703.3</v>
      </c>
      <c r="I38" s="16">
        <f t="shared" si="6"/>
        <v>-26853.949999999953</v>
      </c>
    </row>
    <row r="39" spans="2:9" ht="25.5" customHeight="1" x14ac:dyDescent="0.2">
      <c r="B39" s="43" t="s">
        <v>40</v>
      </c>
      <c r="C39" s="44"/>
      <c r="D39" s="15">
        <f t="shared" ref="D39:I39" si="9">SUM(D40:D48)</f>
        <v>17908866.740000002</v>
      </c>
      <c r="E39" s="15">
        <f t="shared" si="9"/>
        <v>0</v>
      </c>
      <c r="F39" s="15">
        <f>SUM(F40:F48)</f>
        <v>17908866.740000002</v>
      </c>
      <c r="G39" s="15">
        <f t="shared" si="9"/>
        <v>24504609.210000001</v>
      </c>
      <c r="H39" s="15">
        <f t="shared" si="9"/>
        <v>23504609.210000001</v>
      </c>
      <c r="I39" s="15">
        <f t="shared" si="9"/>
        <v>-6595742.4700000007</v>
      </c>
    </row>
    <row r="40" spans="2:9" x14ac:dyDescent="0.2">
      <c r="B40" s="13" t="s">
        <v>41</v>
      </c>
      <c r="C40" s="11"/>
      <c r="D40" s="15">
        <v>7200000</v>
      </c>
      <c r="E40" s="16">
        <v>0</v>
      </c>
      <c r="F40" s="15">
        <f>D40+E40</f>
        <v>7200000</v>
      </c>
      <c r="G40" s="16">
        <v>5400000</v>
      </c>
      <c r="H40" s="16">
        <v>5400000</v>
      </c>
      <c r="I40" s="16">
        <f t="shared" si="6"/>
        <v>1800000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>
        <v>2500000</v>
      </c>
      <c r="E42" s="16">
        <v>0</v>
      </c>
      <c r="F42" s="15">
        <f t="shared" si="10"/>
        <v>2500000</v>
      </c>
      <c r="G42" s="16">
        <v>3500000</v>
      </c>
      <c r="H42" s="16">
        <v>2500000</v>
      </c>
      <c r="I42" s="16">
        <f t="shared" si="6"/>
        <v>-1000000</v>
      </c>
    </row>
    <row r="43" spans="2:9" x14ac:dyDescent="0.2">
      <c r="B43" s="13" t="s">
        <v>44</v>
      </c>
      <c r="C43" s="11"/>
      <c r="D43" s="15">
        <v>3344000.74</v>
      </c>
      <c r="E43" s="16">
        <v>0</v>
      </c>
      <c r="F43" s="15">
        <f t="shared" si="10"/>
        <v>3344000.74</v>
      </c>
      <c r="G43" s="16">
        <v>12039236.460000001</v>
      </c>
      <c r="H43" s="16">
        <v>12039236.460000001</v>
      </c>
      <c r="I43" s="16">
        <f t="shared" si="6"/>
        <v>-8695235.7200000007</v>
      </c>
    </row>
    <row r="44" spans="2:9" x14ac:dyDescent="0.2">
      <c r="B44" s="13" t="s">
        <v>45</v>
      </c>
      <c r="C44" s="11"/>
      <c r="D44" s="15">
        <v>4864866</v>
      </c>
      <c r="E44" s="16">
        <v>0</v>
      </c>
      <c r="F44" s="15">
        <f t="shared" si="10"/>
        <v>4864866</v>
      </c>
      <c r="G44" s="16">
        <v>3565372.75</v>
      </c>
      <c r="H44" s="16">
        <v>3565372.75</v>
      </c>
      <c r="I44" s="16">
        <f t="shared" si="6"/>
        <v>1299493.25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43" t="s">
        <v>50</v>
      </c>
      <c r="C49" s="44"/>
      <c r="D49" s="15">
        <f t="shared" ref="D49:I49" si="11">SUM(D50:D58)</f>
        <v>1879963.6600000001</v>
      </c>
      <c r="E49" s="15">
        <f t="shared" si="11"/>
        <v>0</v>
      </c>
      <c r="F49" s="15">
        <f t="shared" si="11"/>
        <v>1879963.6600000001</v>
      </c>
      <c r="G49" s="15">
        <f t="shared" si="11"/>
        <v>597537.57000000007</v>
      </c>
      <c r="H49" s="15">
        <f t="shared" si="11"/>
        <v>447577.57</v>
      </c>
      <c r="I49" s="15">
        <f t="shared" si="11"/>
        <v>1282426.0899999999</v>
      </c>
    </row>
    <row r="50" spans="2:9" x14ac:dyDescent="0.2">
      <c r="B50" s="13" t="s">
        <v>51</v>
      </c>
      <c r="C50" s="11"/>
      <c r="D50" s="15">
        <v>684963.66</v>
      </c>
      <c r="E50" s="16">
        <v>0</v>
      </c>
      <c r="F50" s="15">
        <f t="shared" si="10"/>
        <v>684963.66</v>
      </c>
      <c r="G50" s="16">
        <v>39035.279999999999</v>
      </c>
      <c r="H50" s="16">
        <v>39035.279999999999</v>
      </c>
      <c r="I50" s="16">
        <f t="shared" si="6"/>
        <v>645928.38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>
        <v>0</v>
      </c>
      <c r="E53" s="16">
        <v>0</v>
      </c>
      <c r="F53" s="15">
        <f t="shared" si="10"/>
        <v>0</v>
      </c>
      <c r="G53" s="16">
        <v>499960</v>
      </c>
      <c r="H53" s="16">
        <v>350000</v>
      </c>
      <c r="I53" s="16">
        <f t="shared" si="6"/>
        <v>-499960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>
        <v>665000</v>
      </c>
      <c r="E55" s="16">
        <v>0</v>
      </c>
      <c r="F55" s="15">
        <f t="shared" si="10"/>
        <v>665000</v>
      </c>
      <c r="G55" s="16">
        <v>20842.29</v>
      </c>
      <c r="H55" s="16">
        <v>20842.29</v>
      </c>
      <c r="I55" s="16">
        <f t="shared" si="6"/>
        <v>644157.71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>
        <v>500000</v>
      </c>
      <c r="E57" s="16">
        <v>0</v>
      </c>
      <c r="F57" s="15">
        <f t="shared" si="10"/>
        <v>500000</v>
      </c>
      <c r="G57" s="16">
        <v>0</v>
      </c>
      <c r="H57" s="16">
        <v>0</v>
      </c>
      <c r="I57" s="16">
        <f t="shared" si="6"/>
        <v>500000</v>
      </c>
    </row>
    <row r="58" spans="2:9" x14ac:dyDescent="0.2">
      <c r="B58" s="13" t="s">
        <v>59</v>
      </c>
      <c r="C58" s="11"/>
      <c r="D58" s="15">
        <v>30000</v>
      </c>
      <c r="E58" s="16">
        <v>0</v>
      </c>
      <c r="F58" s="15">
        <f t="shared" si="10"/>
        <v>30000</v>
      </c>
      <c r="G58" s="16">
        <v>37700</v>
      </c>
      <c r="H58" s="16">
        <v>37700</v>
      </c>
      <c r="I58" s="16">
        <f t="shared" si="6"/>
        <v>-7700</v>
      </c>
    </row>
    <row r="59" spans="2:9" x14ac:dyDescent="0.2">
      <c r="B59" s="3" t="s">
        <v>60</v>
      </c>
      <c r="C59" s="9"/>
      <c r="D59" s="15">
        <f>SUM(D60:D62)</f>
        <v>28621991.34</v>
      </c>
      <c r="E59" s="15">
        <f>SUM(E60:E62)</f>
        <v>0</v>
      </c>
      <c r="F59" s="15">
        <f>SUM(F60:F62)</f>
        <v>28621991.34</v>
      </c>
      <c r="G59" s="15">
        <f>SUM(G60:G62)</f>
        <v>0</v>
      </c>
      <c r="H59" s="15">
        <f>SUM(H60:H62)</f>
        <v>0</v>
      </c>
      <c r="I59" s="16">
        <f t="shared" si="6"/>
        <v>28621991.34</v>
      </c>
    </row>
    <row r="60" spans="2:9" x14ac:dyDescent="0.2">
      <c r="B60" s="13" t="s">
        <v>61</v>
      </c>
      <c r="C60" s="11"/>
      <c r="D60" s="15">
        <v>28621991.34</v>
      </c>
      <c r="E60" s="16">
        <v>0</v>
      </c>
      <c r="F60" s="15">
        <f t="shared" si="10"/>
        <v>28621991.34</v>
      </c>
      <c r="G60" s="16">
        <v>0</v>
      </c>
      <c r="H60" s="16">
        <v>0</v>
      </c>
      <c r="I60" s="16">
        <f t="shared" si="6"/>
        <v>28621991.34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43" t="s">
        <v>64</v>
      </c>
      <c r="C63" s="44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500000</v>
      </c>
      <c r="E76" s="15">
        <f>SUM(E77:E83)</f>
        <v>0</v>
      </c>
      <c r="F76" s="15">
        <f>SUM(F77:F83)</f>
        <v>500000</v>
      </c>
      <c r="G76" s="15">
        <f>SUM(G77:G83)</f>
        <v>2051793.21</v>
      </c>
      <c r="H76" s="15">
        <f>SUM(H77:H83)</f>
        <v>2051793.21</v>
      </c>
      <c r="I76" s="16">
        <f t="shared" si="6"/>
        <v>-1551793.21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>
        <v>500000</v>
      </c>
      <c r="E83" s="16">
        <v>0</v>
      </c>
      <c r="F83" s="15">
        <f t="shared" si="10"/>
        <v>500000</v>
      </c>
      <c r="G83" s="16">
        <v>2051793.21</v>
      </c>
      <c r="H83" s="16">
        <v>2051793.21</v>
      </c>
      <c r="I83" s="16">
        <f t="shared" si="6"/>
        <v>-1551793.21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29443478.609999999</v>
      </c>
      <c r="E85" s="21">
        <f>E86+E104+E94+E114+E124+E134+E138+E147+E151</f>
        <v>0</v>
      </c>
      <c r="F85" s="21">
        <f t="shared" si="12"/>
        <v>29443478.609999999</v>
      </c>
      <c r="G85" s="21">
        <f>G86+G104+G94+G114+G124+G134+G138+G147+G151</f>
        <v>52964355.060000002</v>
      </c>
      <c r="H85" s="21">
        <f>H86+H104+H94+H114+H124+H134+H138+H147+H151</f>
        <v>52414896.600000001</v>
      </c>
      <c r="I85" s="21">
        <f t="shared" si="12"/>
        <v>-23520876.449999996</v>
      </c>
    </row>
    <row r="86" spans="2:9" x14ac:dyDescent="0.2">
      <c r="B86" s="3" t="s">
        <v>12</v>
      </c>
      <c r="C86" s="9"/>
      <c r="D86" s="15">
        <f>SUM(D87:D93)</f>
        <v>7005726.4900000002</v>
      </c>
      <c r="E86" s="15">
        <f>SUM(E87:E93)</f>
        <v>0</v>
      </c>
      <c r="F86" s="15">
        <f>SUM(F87:F93)</f>
        <v>7005726.4900000002</v>
      </c>
      <c r="G86" s="15">
        <f>SUM(G87:G93)</f>
        <v>5751584.25</v>
      </c>
      <c r="H86" s="15">
        <f>SUM(H87:H93)</f>
        <v>5202125.79</v>
      </c>
      <c r="I86" s="16">
        <f t="shared" ref="I86:I149" si="13">F86-G86</f>
        <v>1254142.2400000002</v>
      </c>
    </row>
    <row r="87" spans="2:9" x14ac:dyDescent="0.2">
      <c r="B87" s="13" t="s">
        <v>13</v>
      </c>
      <c r="C87" s="11"/>
      <c r="D87" s="15">
        <v>5459511.4800000004</v>
      </c>
      <c r="E87" s="16">
        <v>0</v>
      </c>
      <c r="F87" s="15">
        <f t="shared" ref="F87:F103" si="14">D87+E87</f>
        <v>5459511.4800000004</v>
      </c>
      <c r="G87" s="16">
        <v>4108219.58</v>
      </c>
      <c r="H87" s="16">
        <v>4108219.58</v>
      </c>
      <c r="I87" s="16">
        <f t="shared" si="13"/>
        <v>1351291.9000000004</v>
      </c>
    </row>
    <row r="88" spans="2:9" x14ac:dyDescent="0.2">
      <c r="B88" s="13" t="s">
        <v>14</v>
      </c>
      <c r="C88" s="11"/>
      <c r="D88" s="15">
        <v>0</v>
      </c>
      <c r="E88" s="16">
        <v>0</v>
      </c>
      <c r="F88" s="15">
        <f t="shared" si="14"/>
        <v>0</v>
      </c>
      <c r="G88" s="16">
        <v>442381.8</v>
      </c>
      <c r="H88" s="16">
        <v>442381.8</v>
      </c>
      <c r="I88" s="16">
        <f t="shared" si="13"/>
        <v>-442381.8</v>
      </c>
    </row>
    <row r="89" spans="2:9" x14ac:dyDescent="0.2">
      <c r="B89" s="13" t="s">
        <v>15</v>
      </c>
      <c r="C89" s="11"/>
      <c r="D89" s="15">
        <v>1546215.01</v>
      </c>
      <c r="E89" s="16">
        <v>0</v>
      </c>
      <c r="F89" s="15">
        <f t="shared" si="14"/>
        <v>1546215.01</v>
      </c>
      <c r="G89" s="16">
        <v>1100482.8700000001</v>
      </c>
      <c r="H89" s="16">
        <v>551024.41</v>
      </c>
      <c r="I89" s="16">
        <f t="shared" si="13"/>
        <v>445732.1399999999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>
        <v>0</v>
      </c>
      <c r="E93" s="16">
        <v>0</v>
      </c>
      <c r="F93" s="15">
        <f t="shared" si="14"/>
        <v>0</v>
      </c>
      <c r="G93" s="16">
        <v>100500</v>
      </c>
      <c r="H93" s="16">
        <v>100500</v>
      </c>
      <c r="I93" s="16">
        <f t="shared" si="13"/>
        <v>-100500</v>
      </c>
    </row>
    <row r="94" spans="2:9" x14ac:dyDescent="0.2">
      <c r="B94" s="3" t="s">
        <v>20</v>
      </c>
      <c r="C94" s="9"/>
      <c r="D94" s="15">
        <f>SUM(D95:D103)</f>
        <v>638498.06000000006</v>
      </c>
      <c r="E94" s="15">
        <f>SUM(E95:E103)</f>
        <v>0</v>
      </c>
      <c r="F94" s="15">
        <f>SUM(F95:F103)</f>
        <v>638498.06000000006</v>
      </c>
      <c r="G94" s="15">
        <f>SUM(G95:G103)</f>
        <v>1317094.0900000001</v>
      </c>
      <c r="H94" s="15">
        <f>SUM(H95:H103)</f>
        <v>1317094.0900000001</v>
      </c>
      <c r="I94" s="16">
        <f t="shared" si="13"/>
        <v>-678596.03</v>
      </c>
    </row>
    <row r="95" spans="2:9" x14ac:dyDescent="0.2">
      <c r="B95" s="13" t="s">
        <v>21</v>
      </c>
      <c r="C95" s="11"/>
      <c r="D95" s="15">
        <v>91199.08</v>
      </c>
      <c r="E95" s="16">
        <v>0</v>
      </c>
      <c r="F95" s="15">
        <f t="shared" si="14"/>
        <v>91199.08</v>
      </c>
      <c r="G95" s="16">
        <v>30279.88</v>
      </c>
      <c r="H95" s="16">
        <v>30279.88</v>
      </c>
      <c r="I95" s="16">
        <f t="shared" si="13"/>
        <v>60919.199999999997</v>
      </c>
    </row>
    <row r="96" spans="2:9" x14ac:dyDescent="0.2">
      <c r="B96" s="13" t="s">
        <v>22</v>
      </c>
      <c r="C96" s="11"/>
      <c r="D96" s="15">
        <v>57545.59</v>
      </c>
      <c r="E96" s="16">
        <v>0</v>
      </c>
      <c r="F96" s="15">
        <f t="shared" si="14"/>
        <v>57545.59</v>
      </c>
      <c r="G96" s="16">
        <v>8867.25</v>
      </c>
      <c r="H96" s="16">
        <v>8867.25</v>
      </c>
      <c r="I96" s="16">
        <f t="shared" si="13"/>
        <v>48678.34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>
        <v>109253.39</v>
      </c>
      <c r="E98" s="16">
        <v>0</v>
      </c>
      <c r="F98" s="15">
        <f t="shared" si="14"/>
        <v>109253.39</v>
      </c>
      <c r="G98" s="16">
        <v>530551.84</v>
      </c>
      <c r="H98" s="16">
        <v>530551.84</v>
      </c>
      <c r="I98" s="16">
        <f t="shared" si="13"/>
        <v>-421298.44999999995</v>
      </c>
    </row>
    <row r="99" spans="2:9" x14ac:dyDescent="0.2">
      <c r="B99" s="13" t="s">
        <v>25</v>
      </c>
      <c r="C99" s="11"/>
      <c r="D99" s="15">
        <v>31250</v>
      </c>
      <c r="E99" s="16">
        <v>0</v>
      </c>
      <c r="F99" s="15">
        <f t="shared" si="14"/>
        <v>31250</v>
      </c>
      <c r="G99" s="16">
        <v>3694</v>
      </c>
      <c r="H99" s="16">
        <v>3694</v>
      </c>
      <c r="I99" s="16">
        <f t="shared" si="13"/>
        <v>27556</v>
      </c>
    </row>
    <row r="100" spans="2:9" x14ac:dyDescent="0.2">
      <c r="B100" s="13" t="s">
        <v>26</v>
      </c>
      <c r="C100" s="11"/>
      <c r="D100" s="15">
        <v>285250</v>
      </c>
      <c r="E100" s="16">
        <v>0</v>
      </c>
      <c r="F100" s="15">
        <f t="shared" si="14"/>
        <v>285250</v>
      </c>
      <c r="G100" s="16">
        <v>250021.99</v>
      </c>
      <c r="H100" s="16">
        <v>250021.99</v>
      </c>
      <c r="I100" s="16">
        <f t="shared" si="13"/>
        <v>35228.010000000009</v>
      </c>
    </row>
    <row r="101" spans="2:9" x14ac:dyDescent="0.2">
      <c r="B101" s="13" t="s">
        <v>27</v>
      </c>
      <c r="C101" s="11"/>
      <c r="D101" s="15">
        <v>44000</v>
      </c>
      <c r="E101" s="16">
        <v>0</v>
      </c>
      <c r="F101" s="15">
        <f t="shared" si="14"/>
        <v>44000</v>
      </c>
      <c r="G101" s="16">
        <v>469276.05</v>
      </c>
      <c r="H101" s="16">
        <v>469276.05</v>
      </c>
      <c r="I101" s="16">
        <f t="shared" si="13"/>
        <v>-425276.05</v>
      </c>
    </row>
    <row r="102" spans="2:9" x14ac:dyDescent="0.2">
      <c r="B102" s="13" t="s">
        <v>28</v>
      </c>
      <c r="C102" s="11"/>
      <c r="D102" s="15">
        <v>0</v>
      </c>
      <c r="E102" s="16">
        <v>0</v>
      </c>
      <c r="F102" s="15">
        <f t="shared" si="14"/>
        <v>0</v>
      </c>
      <c r="G102" s="16">
        <v>0</v>
      </c>
      <c r="H102" s="16">
        <v>0</v>
      </c>
      <c r="I102" s="16">
        <f t="shared" si="13"/>
        <v>0</v>
      </c>
    </row>
    <row r="103" spans="2:9" x14ac:dyDescent="0.2">
      <c r="B103" s="13" t="s">
        <v>29</v>
      </c>
      <c r="C103" s="11"/>
      <c r="D103" s="15">
        <v>20000</v>
      </c>
      <c r="E103" s="16">
        <v>0</v>
      </c>
      <c r="F103" s="15">
        <f t="shared" si="14"/>
        <v>20000</v>
      </c>
      <c r="G103" s="16">
        <v>24403.08</v>
      </c>
      <c r="H103" s="16">
        <v>24403.08</v>
      </c>
      <c r="I103" s="16">
        <f t="shared" si="13"/>
        <v>-4403.0800000000017</v>
      </c>
    </row>
    <row r="104" spans="2:9" x14ac:dyDescent="0.2">
      <c r="B104" s="3" t="s">
        <v>30</v>
      </c>
      <c r="C104" s="9"/>
      <c r="D104" s="15">
        <f>SUM(D105:D113)</f>
        <v>20500253.320000004</v>
      </c>
      <c r="E104" s="15">
        <f>SUM(E105:E113)</f>
        <v>0</v>
      </c>
      <c r="F104" s="15">
        <f>SUM(F105:F113)</f>
        <v>20500253.320000004</v>
      </c>
      <c r="G104" s="15">
        <f>SUM(G105:G113)</f>
        <v>14267532.35</v>
      </c>
      <c r="H104" s="15">
        <f>SUM(H105:H113)</f>
        <v>14267532.35</v>
      </c>
      <c r="I104" s="16">
        <f t="shared" si="13"/>
        <v>6232720.9700000044</v>
      </c>
    </row>
    <row r="105" spans="2:9" x14ac:dyDescent="0.2">
      <c r="B105" s="13" t="s">
        <v>31</v>
      </c>
      <c r="C105" s="11"/>
      <c r="D105" s="15">
        <v>18976614.260000002</v>
      </c>
      <c r="E105" s="16">
        <v>0</v>
      </c>
      <c r="F105" s="16">
        <f>D105+E105</f>
        <v>18976614.260000002</v>
      </c>
      <c r="G105" s="16">
        <v>13335833.83</v>
      </c>
      <c r="H105" s="16">
        <v>13335833.83</v>
      </c>
      <c r="I105" s="16">
        <f t="shared" si="13"/>
        <v>5640780.4300000016</v>
      </c>
    </row>
    <row r="106" spans="2:9" x14ac:dyDescent="0.2">
      <c r="B106" s="13" t="s">
        <v>32</v>
      </c>
      <c r="C106" s="11"/>
      <c r="D106" s="15">
        <v>915558.99</v>
      </c>
      <c r="E106" s="16">
        <v>0</v>
      </c>
      <c r="F106" s="16">
        <f t="shared" ref="F106:F113" si="15">D106+E106</f>
        <v>915558.99</v>
      </c>
      <c r="G106" s="16">
        <v>697666.92</v>
      </c>
      <c r="H106" s="16">
        <v>697666.92</v>
      </c>
      <c r="I106" s="16">
        <f t="shared" si="13"/>
        <v>217892.06999999995</v>
      </c>
    </row>
    <row r="107" spans="2:9" x14ac:dyDescent="0.2">
      <c r="B107" s="13" t="s">
        <v>33</v>
      </c>
      <c r="C107" s="11"/>
      <c r="D107" s="15">
        <v>0</v>
      </c>
      <c r="E107" s="16">
        <v>0</v>
      </c>
      <c r="F107" s="16">
        <f t="shared" si="15"/>
        <v>0</v>
      </c>
      <c r="G107" s="16">
        <v>5220</v>
      </c>
      <c r="H107" s="16">
        <v>5220</v>
      </c>
      <c r="I107" s="16">
        <f t="shared" si="13"/>
        <v>-5220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>
        <v>134850</v>
      </c>
      <c r="E109" s="16">
        <v>0</v>
      </c>
      <c r="F109" s="16">
        <f t="shared" si="15"/>
        <v>134850</v>
      </c>
      <c r="G109" s="16">
        <v>4292</v>
      </c>
      <c r="H109" s="16">
        <v>4292</v>
      </c>
      <c r="I109" s="16">
        <f t="shared" si="13"/>
        <v>130558</v>
      </c>
    </row>
    <row r="110" spans="2:9" x14ac:dyDescent="0.2">
      <c r="B110" s="13" t="s">
        <v>36</v>
      </c>
      <c r="C110" s="11"/>
      <c r="D110" s="15">
        <v>4000</v>
      </c>
      <c r="E110" s="16">
        <v>0</v>
      </c>
      <c r="F110" s="16">
        <f t="shared" si="15"/>
        <v>4000</v>
      </c>
      <c r="G110" s="16">
        <v>0</v>
      </c>
      <c r="H110" s="16">
        <v>0</v>
      </c>
      <c r="I110" s="16">
        <f t="shared" si="13"/>
        <v>4000</v>
      </c>
    </row>
    <row r="111" spans="2:9" x14ac:dyDescent="0.2">
      <c r="B111" s="13" t="s">
        <v>37</v>
      </c>
      <c r="C111" s="11"/>
      <c r="D111" s="15">
        <v>118740.78</v>
      </c>
      <c r="E111" s="16">
        <v>0</v>
      </c>
      <c r="F111" s="16">
        <f t="shared" si="15"/>
        <v>118740.78</v>
      </c>
      <c r="G111" s="16">
        <v>0</v>
      </c>
      <c r="H111" s="16">
        <v>0</v>
      </c>
      <c r="I111" s="16">
        <f t="shared" si="13"/>
        <v>118740.78</v>
      </c>
    </row>
    <row r="112" spans="2:9" x14ac:dyDescent="0.2">
      <c r="B112" s="13" t="s">
        <v>38</v>
      </c>
      <c r="C112" s="11"/>
      <c r="D112" s="15">
        <v>266639.94</v>
      </c>
      <c r="E112" s="16">
        <v>0</v>
      </c>
      <c r="F112" s="16">
        <f t="shared" si="15"/>
        <v>266639.94</v>
      </c>
      <c r="G112" s="16">
        <v>175147.6</v>
      </c>
      <c r="H112" s="16">
        <v>175147.6</v>
      </c>
      <c r="I112" s="16">
        <f t="shared" si="13"/>
        <v>91492.34</v>
      </c>
    </row>
    <row r="113" spans="2:9" x14ac:dyDescent="0.2">
      <c r="B113" s="13" t="s">
        <v>39</v>
      </c>
      <c r="C113" s="11"/>
      <c r="D113" s="15">
        <v>83849.350000000006</v>
      </c>
      <c r="E113" s="16">
        <v>0</v>
      </c>
      <c r="F113" s="16">
        <f t="shared" si="15"/>
        <v>83849.350000000006</v>
      </c>
      <c r="G113" s="16">
        <v>49372</v>
      </c>
      <c r="H113" s="16">
        <v>49372</v>
      </c>
      <c r="I113" s="16">
        <f t="shared" si="13"/>
        <v>34477.350000000006</v>
      </c>
    </row>
    <row r="114" spans="2:9" ht="25.5" customHeight="1" x14ac:dyDescent="0.2">
      <c r="B114" s="43" t="s">
        <v>40</v>
      </c>
      <c r="C114" s="44"/>
      <c r="D114" s="15">
        <f>SUM(D115:D123)</f>
        <v>799000.74</v>
      </c>
      <c r="E114" s="15">
        <f>SUM(E115:E123)</f>
        <v>0</v>
      </c>
      <c r="F114" s="15">
        <f>SUM(F115:F123)</f>
        <v>799000.74</v>
      </c>
      <c r="G114" s="15">
        <f>SUM(G115:G123)</f>
        <v>231551.78</v>
      </c>
      <c r="H114" s="15">
        <f>SUM(H115:H123)</f>
        <v>231551.78</v>
      </c>
      <c r="I114" s="16">
        <f t="shared" si="13"/>
        <v>567448.96</v>
      </c>
    </row>
    <row r="115" spans="2:9" x14ac:dyDescent="0.2">
      <c r="B115" s="13" t="s">
        <v>41</v>
      </c>
      <c r="C115" s="11"/>
      <c r="D115" s="15">
        <v>0</v>
      </c>
      <c r="E115" s="16">
        <v>0</v>
      </c>
      <c r="F115" s="16">
        <f>D115+E115</f>
        <v>0</v>
      </c>
      <c r="G115" s="16">
        <v>0</v>
      </c>
      <c r="H115" s="16">
        <v>0</v>
      </c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>
        <v>799000.74</v>
      </c>
      <c r="E118" s="16">
        <v>0</v>
      </c>
      <c r="F118" s="16">
        <f t="shared" si="16"/>
        <v>799000.74</v>
      </c>
      <c r="G118" s="16">
        <v>231551.78</v>
      </c>
      <c r="H118" s="16">
        <v>231551.78</v>
      </c>
      <c r="I118" s="16">
        <f t="shared" si="13"/>
        <v>567448.96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118900</v>
      </c>
      <c r="H124" s="15">
        <f>SUM(H125:H133)</f>
        <v>118900</v>
      </c>
      <c r="I124" s="16">
        <f t="shared" si="13"/>
        <v>-118900</v>
      </c>
    </row>
    <row r="125" spans="2:9" x14ac:dyDescent="0.2">
      <c r="B125" s="13" t="s">
        <v>51</v>
      </c>
      <c r="C125" s="11"/>
      <c r="D125" s="15">
        <v>0</v>
      </c>
      <c r="E125" s="16">
        <v>0</v>
      </c>
      <c r="F125" s="16">
        <f>D125+E125</f>
        <v>0</v>
      </c>
      <c r="G125" s="16">
        <v>98020</v>
      </c>
      <c r="H125" s="16">
        <v>98020</v>
      </c>
      <c r="I125" s="16">
        <f t="shared" si="13"/>
        <v>-98020</v>
      </c>
    </row>
    <row r="126" spans="2:9" x14ac:dyDescent="0.2">
      <c r="B126" s="13" t="s">
        <v>52</v>
      </c>
      <c r="C126" s="11"/>
      <c r="D126" s="15">
        <v>0</v>
      </c>
      <c r="E126" s="16">
        <v>0</v>
      </c>
      <c r="F126" s="16">
        <f t="shared" ref="F126:F133" si="17">D126+E126</f>
        <v>0</v>
      </c>
      <c r="G126" s="16">
        <v>20880</v>
      </c>
      <c r="H126" s="16">
        <v>20880</v>
      </c>
      <c r="I126" s="16">
        <f t="shared" si="13"/>
        <v>-20880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500000</v>
      </c>
      <c r="E134" s="15">
        <f>SUM(E135:E137)</f>
        <v>0</v>
      </c>
      <c r="F134" s="15">
        <f>SUM(F135:F137)</f>
        <v>500000</v>
      </c>
      <c r="G134" s="15">
        <f>SUM(G135:G137)</f>
        <v>31277692.59</v>
      </c>
      <c r="H134" s="15">
        <f>SUM(H135:H137)</f>
        <v>31277692.59</v>
      </c>
      <c r="I134" s="16">
        <f t="shared" si="13"/>
        <v>-30777692.59</v>
      </c>
    </row>
    <row r="135" spans="2:9" x14ac:dyDescent="0.2">
      <c r="B135" s="13" t="s">
        <v>61</v>
      </c>
      <c r="C135" s="11"/>
      <c r="D135" s="15">
        <v>500000</v>
      </c>
      <c r="E135" s="16">
        <v>0</v>
      </c>
      <c r="F135" s="16">
        <f>D135+E135</f>
        <v>500000</v>
      </c>
      <c r="G135" s="16">
        <v>31277692.59</v>
      </c>
      <c r="H135" s="16">
        <v>31277692.59</v>
      </c>
      <c r="I135" s="16">
        <f t="shared" si="13"/>
        <v>-30777692.59</v>
      </c>
    </row>
    <row r="136" spans="2:9" x14ac:dyDescent="0.2">
      <c r="B136" s="13" t="s">
        <v>62</v>
      </c>
      <c r="C136" s="11"/>
      <c r="D136" s="15">
        <v>0</v>
      </c>
      <c r="E136" s="16">
        <v>0</v>
      </c>
      <c r="F136" s="16">
        <f>D136+E136</f>
        <v>0</v>
      </c>
      <c r="G136" s="16">
        <v>0</v>
      </c>
      <c r="H136" s="16">
        <v>0</v>
      </c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>
        <v>0</v>
      </c>
      <c r="E158" s="16">
        <v>0</v>
      </c>
      <c r="F158" s="16">
        <f t="shared" si="20"/>
        <v>0</v>
      </c>
      <c r="G158" s="16">
        <v>0</v>
      </c>
      <c r="H158" s="16">
        <v>0</v>
      </c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157974452</v>
      </c>
      <c r="E160" s="14">
        <f t="shared" si="21"/>
        <v>0</v>
      </c>
      <c r="F160" s="14">
        <f t="shared" si="21"/>
        <v>157974452</v>
      </c>
      <c r="G160" s="14">
        <f t="shared" si="21"/>
        <v>139373825.14999998</v>
      </c>
      <c r="H160" s="14">
        <f t="shared" si="21"/>
        <v>133144520.07999998</v>
      </c>
      <c r="I160" s="14">
        <f t="shared" si="21"/>
        <v>18600626.850000001</v>
      </c>
    </row>
    <row r="161" spans="1:9" ht="13.5" thickBot="1" x14ac:dyDescent="0.25">
      <c r="B161" s="5"/>
      <c r="C161" s="12"/>
      <c r="D161" s="17"/>
      <c r="E161" s="18"/>
      <c r="F161" s="18"/>
      <c r="G161" s="18"/>
      <c r="H161" s="18"/>
      <c r="I161" s="18"/>
    </row>
    <row r="165" spans="1:9" customFormat="1" ht="15" customHeight="1" x14ac:dyDescent="0.25">
      <c r="A165" s="38"/>
      <c r="B165" s="38"/>
      <c r="C165" s="39" t="s">
        <v>93</v>
      </c>
      <c r="D165" s="40"/>
      <c r="E165" s="6"/>
      <c r="F165" s="6"/>
      <c r="H165" s="40" t="s">
        <v>90</v>
      </c>
      <c r="I165" s="40"/>
    </row>
    <row r="166" spans="1:9" customFormat="1" ht="15" customHeight="1" x14ac:dyDescent="0.25">
      <c r="B166" s="26"/>
      <c r="C166" s="41" t="s">
        <v>91</v>
      </c>
      <c r="D166" s="42"/>
      <c r="E166" s="6"/>
      <c r="F166" s="6"/>
      <c r="H166" s="42" t="s">
        <v>92</v>
      </c>
      <c r="I166" s="42"/>
    </row>
  </sheetData>
  <mergeCells count="18">
    <mergeCell ref="A165:B165"/>
    <mergeCell ref="C165:D165"/>
    <mergeCell ref="H165:I165"/>
    <mergeCell ref="C166:D166"/>
    <mergeCell ref="H166:I166"/>
    <mergeCell ref="B39:C39"/>
    <mergeCell ref="B49:C49"/>
    <mergeCell ref="B63:C63"/>
    <mergeCell ref="B114:C114"/>
    <mergeCell ref="B7:C9"/>
    <mergeCell ref="I7:I9"/>
    <mergeCell ref="B1:I1"/>
    <mergeCell ref="B3:I3"/>
    <mergeCell ref="B4:I4"/>
    <mergeCell ref="B5:I5"/>
    <mergeCell ref="B6:I6"/>
    <mergeCell ref="D7:H8"/>
    <mergeCell ref="B2:I2"/>
  </mergeCells>
  <pageMargins left="0.70866141732283472" right="0.70866141732283472" top="0.35433070866141736" bottom="0.35433070866141736" header="0.31496062992125984" footer="0.31496062992125984"/>
  <pageSetup scale="60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2019-10-21T18:32:43Z</cp:lastPrinted>
  <dcterms:created xsi:type="dcterms:W3CDTF">2016-10-11T20:25:15Z</dcterms:created>
  <dcterms:modified xsi:type="dcterms:W3CDTF">2019-10-23T18:30:13Z</dcterms:modified>
</cp:coreProperties>
</file>