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0072019\2019\TESORERIA\cuarto trimestre\"/>
    </mc:Choice>
  </mc:AlternateContent>
  <bookViews>
    <workbookView xWindow="0" yWindow="0" windowWidth="24000" windowHeight="9135"/>
  </bookViews>
  <sheets>
    <sheet name="4TO TRIM" sheetId="1" r:id="rId1"/>
  </sheets>
  <definedNames>
    <definedName name="_xlnm._FilterDatabase" localSheetId="0" hidden="1">'4TO TRIM'!$A$17:$J$48</definedName>
    <definedName name="_xlnm.Print_Area" localSheetId="0">'4TO TRIM'!$A$1:$J$104</definedName>
    <definedName name="_xlnm.Print_Titles" localSheetId="0">'4TO TRIM'!$1:$8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C89" i="1"/>
  <c r="H85" i="1"/>
  <c r="H84" i="1"/>
  <c r="H82" i="1"/>
  <c r="H81" i="1"/>
  <c r="C78" i="1"/>
  <c r="C75" i="1"/>
  <c r="C72" i="1"/>
  <c r="C70" i="1"/>
  <c r="C65" i="1"/>
  <c r="C67" i="1" s="1"/>
  <c r="C63" i="1"/>
  <c r="C61" i="1"/>
  <c r="C59" i="1"/>
  <c r="C55" i="1"/>
  <c r="J52" i="1"/>
  <c r="I52" i="1"/>
  <c r="H52" i="1"/>
  <c r="G52" i="1"/>
  <c r="C52" i="1"/>
  <c r="H47" i="1"/>
  <c r="H43" i="1" s="1"/>
  <c r="H46" i="1"/>
  <c r="H45" i="1"/>
  <c r="H44" i="1"/>
  <c r="J43" i="1"/>
  <c r="I43" i="1"/>
  <c r="G43" i="1"/>
  <c r="C43" i="1"/>
  <c r="H42" i="1"/>
  <c r="H41" i="1"/>
  <c r="H40" i="1"/>
  <c r="H39" i="1"/>
  <c r="H38" i="1"/>
  <c r="J37" i="1"/>
  <c r="I37" i="1"/>
  <c r="H37" i="1"/>
  <c r="G37" i="1"/>
  <c r="C37" i="1"/>
  <c r="H36" i="1"/>
  <c r="H35" i="1"/>
  <c r="H34" i="1"/>
  <c r="H33" i="1"/>
  <c r="H32" i="1" s="1"/>
  <c r="J32" i="1"/>
  <c r="I32" i="1"/>
  <c r="I26" i="1" s="1"/>
  <c r="I48" i="1" s="1"/>
  <c r="G32" i="1"/>
  <c r="C32" i="1"/>
  <c r="H31" i="1"/>
  <c r="H27" i="1" s="1"/>
  <c r="H26" i="1" s="1"/>
  <c r="H30" i="1"/>
  <c r="H29" i="1"/>
  <c r="H28" i="1"/>
  <c r="J27" i="1"/>
  <c r="J26" i="1" s="1"/>
  <c r="J48" i="1" s="1"/>
  <c r="I27" i="1"/>
  <c r="G27" i="1"/>
  <c r="C27" i="1"/>
  <c r="C26" i="1" s="1"/>
  <c r="C48" i="1" s="1"/>
  <c r="G26" i="1"/>
  <c r="H25" i="1"/>
  <c r="H24" i="1" s="1"/>
  <c r="J24" i="1"/>
  <c r="I24" i="1"/>
  <c r="G24" i="1"/>
  <c r="C24" i="1"/>
  <c r="H23" i="1"/>
  <c r="H22" i="1"/>
  <c r="H21" i="1"/>
  <c r="H20" i="1"/>
  <c r="H19" i="1"/>
  <c r="H18" i="1"/>
  <c r="H17" i="1"/>
  <c r="H16" i="1" s="1"/>
  <c r="J16" i="1"/>
  <c r="I16" i="1"/>
  <c r="C16" i="1"/>
  <c r="H14" i="1"/>
  <c r="H13" i="1"/>
  <c r="H12" i="1"/>
  <c r="H11" i="1"/>
  <c r="H10" i="1"/>
  <c r="H48" i="1" l="1"/>
</calcChain>
</file>

<file path=xl/sharedStrings.xml><?xml version="1.0" encoding="utf-8"?>
<sst xmlns="http://schemas.openxmlformats.org/spreadsheetml/2006/main" count="392" uniqueCount="138">
  <si>
    <t xml:space="preserve">MUNICIPIO DE HECELCHAKAN, CAMPECHE </t>
  </si>
  <si>
    <t>PROGRAMAS Y PROYECTOS DE INVERSIÓN CUARTO TRIMESTRE (Del 1 de Enero al 31 de Diciembre de 2019)</t>
  </si>
  <si>
    <t>OBRAS Y ACCIONES MONTO EJERCIDO 2019</t>
  </si>
  <si>
    <t>MONTO FAIS :</t>
  </si>
  <si>
    <t>MODALIDAD DE ADJUDICACIÓN</t>
  </si>
  <si>
    <t>OBRA O ACCIÓN</t>
  </si>
  <si>
    <t>COSTO</t>
  </si>
  <si>
    <t>ENTIDAD</t>
  </si>
  <si>
    <t>MUNICIPIO</t>
  </si>
  <si>
    <t>LOCALIDAD</t>
  </si>
  <si>
    <t>METAS</t>
  </si>
  <si>
    <t>BENEFICIARIOS</t>
  </si>
  <si>
    <t>T</t>
  </si>
  <si>
    <t>H</t>
  </si>
  <si>
    <t>M</t>
  </si>
  <si>
    <t>ACCIONES</t>
  </si>
  <si>
    <t>ADJUDICACIÓN DIRECTA</t>
  </si>
  <si>
    <t xml:space="preserve">SERVICIO DE ARRENDAMIENTO PURO SIN OPCIÓN DE COMPRA DE VEHÌCULOS  PARA SUPERVISIÓN DE OBRAS </t>
  </si>
  <si>
    <t>CAMPECHE</t>
  </si>
  <si>
    <t>HECELCHAKÁN</t>
  </si>
  <si>
    <t>1 SERV</t>
  </si>
  <si>
    <t>1SERV</t>
  </si>
  <si>
    <t xml:space="preserve">SERVICIO ARRENDAMIENTO PURO SIN OPCIÓN A COMPRA PARA SUPERVISIÓN DE OBRAS </t>
  </si>
  <si>
    <t>ACONDICIONAMIENTO DE ESPACIOS PÙBLICOS QUE COMPRENDEN LAS OFICINAS DE LAS DIRECCIONES DE PLANEACIÒN Y BIENESTAR, OBRAS PÙBLICAS, DESARROLLO SOCIAL Y DIRECCIÒN DE CONTRALORIACONTRALORIA</t>
  </si>
  <si>
    <t>ADQUISICIÒN DE HARDWARE PARA LA ACTUALIZACIÒN DEL H. AYUNTAMIENTO DE HECELCHAKÁN</t>
  </si>
  <si>
    <t>1 ADQ</t>
  </si>
  <si>
    <t>OBRAS</t>
  </si>
  <si>
    <t>SG AGUA POTABLE</t>
  </si>
  <si>
    <t>8 SISTEMAS</t>
  </si>
  <si>
    <t>INVITACIÓN CUANDO MENOS A 3 PERSONAS</t>
  </si>
  <si>
    <t>REHABILITACIÓN DEL SISTEMA DE AGUA POTABLE DE LA COLONIA SAN FRANCISCO POZO # 10 EN LA LOCALIDAD DE HECELCHAKÁN, MUNICIPIO DE HECELCHAKAN</t>
  </si>
  <si>
    <t>1 SISTEMA</t>
  </si>
  <si>
    <t>REHABILITACIÓN DEL SISTEMA DE AGUA POTABLE DEL POZO #01 EN LA LOCALIDAD DE NOHALAL, MUNICIPIO DE HECELCHAKAN</t>
  </si>
  <si>
    <t>NOHALAL</t>
  </si>
  <si>
    <t>REHABILITACIÓN DEL SISTEMA DE AGUA POTABLE DE LOS POZOS # 01 Y 02 EN LA LOCALIDAD DE POCBOC, MUNICIPIO DE HECELCHAKÁN</t>
  </si>
  <si>
    <t>POCBOC</t>
  </si>
  <si>
    <t>2 SISTEMAS</t>
  </si>
  <si>
    <t>REHABILITACIÓN DEL SISTEMA DE AGUA POTABLE DEL POZO # 06 DE LA COLONIA SAN FRANCISCO EN LA LOCALIDAD DE HECELCHAKÁN, MUNICIPIO DE HECELCHAKAN</t>
  </si>
  <si>
    <t>REHABILITACIÓN DEL SISTEMA DE AGUA POTABLE DEL POZO # 01 DE LA LOCALIDAD DE POMUCH, MUNICIPIO DE HECELCHAKÁN</t>
  </si>
  <si>
    <t>POMUCH</t>
  </si>
  <si>
    <t>REHABILITACIÓN DEL SISTEMA DE AGUA POTABLE DEL POZO # 01 DE LA LOCALIDAD DE DZOTCHÉN, MUNICIPIO DE HECELCHAKÁN</t>
  </si>
  <si>
    <t>DZOTCHÉN</t>
  </si>
  <si>
    <t>REHABILITACIÒN DE POZO NO. 4 DE LA COLONIA PUEBLO NUEVO DE LA LOCALIDAD DE POMUCH MUNICIPIO DE HECELCHAKÀN</t>
  </si>
  <si>
    <t>SF PAVIMENTACIÓN</t>
  </si>
  <si>
    <t>LICITACIÓN PÚBLICA NACIONAL</t>
  </si>
  <si>
    <t>CONSTRUCCIÓN DE PAVIMENTACIÓN DE LA AVENIDA CALZADA DE LOS MUERTOS DE LA LOCALIDAD DE POMUCH, MUNICIPIO DE HECELCHAKÁN</t>
  </si>
  <si>
    <t>1.140 KM</t>
  </si>
  <si>
    <t>SH VIVIENDA</t>
  </si>
  <si>
    <t>CUARTOS PARA BAÑOS</t>
  </si>
  <si>
    <t>CONSTRUCCION DE CUARTOS PARA BAÑO PARA BENEFICIAR A LA ZAP 0448 DEL BARRIO DE LA CONQUISTA DE LA LOCALIDAD DE HECELCHAKAN</t>
  </si>
  <si>
    <t>12 UV</t>
  </si>
  <si>
    <t>CONSTRUCCION DE CUARTOS PARA BAÑO PARA BENEFICIAR A LA AGEB 0255 Y 0429 DEL BARRIO DE SAN ANTONIO DE LA LOCALIDAD DE HECELCHAKAN, MUNICIPIO DE HECELCHAKAN</t>
  </si>
  <si>
    <t>20 UV</t>
  </si>
  <si>
    <t>CONSTRUCCIONDE CUARTOS PARA BAÑO PARA BENEFICIAR A LA ZAP 0274 Y AGEB 0433 DEL BARRIO DE SAN FRANCISCO DE LA LOCALIDAD DE HECELCHAKAN, MUNICIPIO DE HECELCHAKAN</t>
  </si>
  <si>
    <t>22 UV</t>
  </si>
  <si>
    <t>CONSTRUCCIONDE CUARTOS PARA BAÑO PARA BENEFICIAR A LA ZAP 0452 DEL BARRIO DE SAN JUAN DE LA LOCALIDAD DE HECELCHAKAN, MUNICIPIO DE HECELCHAKAN</t>
  </si>
  <si>
    <t>PISOS FIRMES</t>
  </si>
  <si>
    <t>CONSTRUCCION DE PISO FIRME PARA BENEFICIAR A LA ZAP 0448 DEL BARIO DE LA CONQUISTA DE LA LOCALIDAD DE HECELCHAKAN, MUNICIPIO DE HECELCHAKAN</t>
  </si>
  <si>
    <t>24 UV</t>
  </si>
  <si>
    <t>CONSTRUCION DE PISO FIRME PARA BENEFICIAR A LA AGEB 0429 DEL BARRIO DE SAN ANTONIO DE LA LOCALIDAD DE HECELCHAKAN, MUNICIPIO DE HECELCHAKAN</t>
  </si>
  <si>
    <t>1 UV</t>
  </si>
  <si>
    <t>CONSTRUCCIONDE PISO FIRME PARA BENEFICIAR A AL AGEB 0433 Y LA ZAP 0274 DEL BARRIO DE SAN FRANCISCO DE LA LOCALIDAD DE EHECELCHAKAN, MUNICIPIO DE HECELCHAKAN</t>
  </si>
  <si>
    <t>29 UV</t>
  </si>
  <si>
    <t>CONSTRUCCION DE PISO FIRME PARA BENEFICIAR A LA ZAP 0452 DEL BARRIO DE SAN JUAN DE LA LOCALIDAD DE HECELCHAKAN, MUNICIPIO DE HECELCHAKAN</t>
  </si>
  <si>
    <t>30 UV</t>
  </si>
  <si>
    <t>CUARTOS DORMITORIOS</t>
  </si>
  <si>
    <t>CONSTRUCCION DE CUARTOS DORMITORIO PARA BENEFICIAR A LA ZAP 0452, 0448 Y LA AGEB 0289 DEL BARRIO DE LA CONQUISTA DE LA LOCALIDAD DE HECELCHAKAN, MUNICIPIO DE HECELCHAKAN</t>
  </si>
  <si>
    <t>CONSTRUCCION DE CUARTOS DORMITORIO PARA BENEFICIAR A LA AGEB 0429 DEL BARRIO DE SAN ANTONIO DE LA LOCALIDAD DE HECELCHAKAN, MUNICIPIO DE HECELCHAKAN</t>
  </si>
  <si>
    <t>18 UV</t>
  </si>
  <si>
    <t>CONSTRUCCION DE CUARTOS DORMITORIO PARA BENEFICIAR A LA AGEB 0433 Y LA ZAP 0274 DEL BARRIO DE SAN FRANCISCO DE LA LOCALIDAD DE HECELCHAKAN, MUNICIPIO DE HECELCHAKAN</t>
  </si>
  <si>
    <t>CONSTRUCCION DE CUARTOS DORMITORIO PARA BENEFICIAR A LA ZAP 0452 DEL BARRIO DE SAN JUAN DE LA LOCALIDAD DE HECELCHAKAN, MUNICIPIO DE HECELCHAKAN</t>
  </si>
  <si>
    <t>17 UV</t>
  </si>
  <si>
    <t>CONSTRUCCIÓN DE CUARTO DORMITORIO PARA BENEFICIAR A LAS LOCALIDADES DE SANTA CRUZ, DZOTZIL, POC BOC, HECELCHAKÁN Y POMUCH, EN EL MUNICIPIO DE HECELCHAKÁN</t>
  </si>
  <si>
    <t>VARIAS</t>
  </si>
  <si>
    <t>5 UV</t>
  </si>
  <si>
    <t>TECHOS FIRMES</t>
  </si>
  <si>
    <t>CONSTRUCCION DE TECHO FIRME DE LOSA, BIGUETA Y BOVEDILLA ( NO MATERIAL DE DESECHO NI LAMINA DE CARTÓN) PARA BENEFICIAR A LA ZAP 0448 DEL BARRIO DE LA CONQUISTA DE LA LOCALIDAD DE HECELCHAKAN, MUNICIPIO DE HECELCHAKAN</t>
  </si>
  <si>
    <t>CONSTRUCCION DE TECHO FIRME DE LOSA, BIGUETA Y BOVEDILLA ( NO MATERIAL DE DESECHO NI LAMINA DE CARTON) PARA BENEFICIAR A LA AGEB 0255 Y 0429 DEL BARRIO DE SAN ANTONIO DE LA LOCALIDAD DE HECELCHAKAN, MUNICIPIO DE HECELCHAKAN</t>
  </si>
  <si>
    <t>CONSTRUCCION DE TECHO FIRME DE LOSA, BIGUETA Y BOVEDILLA (NO MATERIAL DE DESECHO NI LAMINA DE CARTON) PARA BENEFICIAR A LA ZAP 0274, LA AGEB 0433 Y 026A DEL BARRIO DE SAN FRANCISCO DE LA LOCALIDAD DE HECELCHAKAN, MUNICIPIO DE HECELCHAKAN</t>
  </si>
  <si>
    <t>CONSTRUCCION DE TECHO FIRME DE LOSA, BIGUETA Y BOVEDILLA (NO MATERIAL DE DESECHO NI LAMINA DE CARTON) PARA BENEFICIAR A LA ZAP 0452 DEL BARRIO DE SAN JUAN DE LA LOCALIDAD DE HECELCHAKAN, MUNICIPIO DE HECELCHAKAN</t>
  </si>
  <si>
    <t>28 UV</t>
  </si>
  <si>
    <t>TOTAL FISMDF:</t>
  </si>
  <si>
    <t>MONTO FORTAMUN:</t>
  </si>
  <si>
    <t>ENERGÍA ELÉCTRICA</t>
  </si>
  <si>
    <t>PAGO DE SERVICIOS DE ENERGÍA ELÉCTRICA DE HECELCHAKÁN Y POMUCH</t>
  </si>
  <si>
    <t>HECELCHAKÁN Y POMUCH</t>
  </si>
  <si>
    <t>27 PAGOS</t>
  </si>
  <si>
    <t>NA</t>
  </si>
  <si>
    <t>ALIANZA ESTRÉGICA</t>
  </si>
  <si>
    <t xml:space="preserve">HECELCHAKÁN </t>
  </si>
  <si>
    <t>7 PAGOS</t>
  </si>
  <si>
    <t>SEGURIDAD Y PROTECCIÓN CIUDADANA</t>
  </si>
  <si>
    <t>ADQUISICIÓN DE UNIFORMES Y EQUIPO PARA EL PERSONAL DE LA POLICIA MUNICIPAL</t>
  </si>
  <si>
    <t>DOTACIÓN DE COMBUSTIBLE PARA EL PROGRAMA MUNICIPAL DE SEGURIDAD PÚBLICA EN EL MUNICIPIO DE HECELCHAKÁN</t>
  </si>
  <si>
    <t>PROGRAM DE MANTENIMIENTO DEL PARQUE VEHICULAR DE LA POLICIA MUNICIPAL</t>
  </si>
  <si>
    <t>ST ABASTO Y COMERCIALIZACIÓN</t>
  </si>
  <si>
    <t>MANTENIMIENTO DEL MERCADO JOSÉ DEL CARMEN ORTEGÓN DEL MUNICIPIO DE HECELCHAKÁN</t>
  </si>
  <si>
    <t>IMAGEN URBANA</t>
  </si>
  <si>
    <t>ADQUISICIÓN DE REFLECTORES Y PINTURA PARA SERVICIOS PÚBLICOS</t>
  </si>
  <si>
    <t>PAGO DE DERECHOS Y APROVECHAMIENTOS</t>
  </si>
  <si>
    <t>PAGO DE DERECHOS Y APROVECHAMIENTOS POR CONCEPTO DE AGUA Y DESCARGAS RESIDUALES EN EL MUNICIPIO DE HECELCHAKÁN</t>
  </si>
  <si>
    <t>1 PAGOS</t>
  </si>
  <si>
    <t xml:space="preserve">PAGO DE PASIVOS </t>
  </si>
  <si>
    <t>PAGO DE PASIVOS DEL AYUNTAMIENTO EN LA LOCALIDAD DE HECELCHAKAN  EN EL MUNICIPIO DE HECELCHAKAN</t>
  </si>
  <si>
    <t>VARIOS PAGOS</t>
  </si>
  <si>
    <t>TOTAL FORTAMUN:</t>
  </si>
  <si>
    <t>MONTO FAFEF:</t>
  </si>
  <si>
    <t>CONSTRUCCIÓN DE LA PAVIMENTACIÓN DE LA AVENIDA CALZADA DE LOS MUERTOS DE LA LOCALIDAD DE POMUCH, MUNICIPIO DE HECELCHAKÁN</t>
  </si>
  <si>
    <t>1.140 KMS</t>
  </si>
  <si>
    <t>TOTAL FAFEF:</t>
  </si>
  <si>
    <t>MONTO FOPET:</t>
  </si>
  <si>
    <t xml:space="preserve">ADQUISICIÓN DE PINTURA PARA TRÁFICO( PARA SEÑALES DE PASO PEATONAL, GUARNICIONES, PREVENTIVAS, ASCENSO Y DESCENSO ) QUE AYUDARA A MEJORAR Y ORIENTAR LA CIRCULACIÓN DE VEHÍCULOS EN LA LOCALIDAD DE HECELCHAKÁN, MUNICIPIO DE HECELCHAKÁN </t>
  </si>
  <si>
    <t>HECELCHAKAN</t>
  </si>
  <si>
    <t>REHABILITACIÓN DE INFRAESTRUCTURA EDUCATIVA EN LA ESCUELA NORMAL RURAL "JUSTO SIERRA MÉNDEZ" DE LA LOCALIDAD DE HECELCHAKÁN, MUNICIPIO DE HECELCHAKÁN</t>
  </si>
  <si>
    <t>1 REHAB</t>
  </si>
  <si>
    <t>REHABILITACIÓN DE LAS INSTALACIONES ELÉCTRICAS DEL EDIFICIO ADMINISTRATIVO JAINA DE LA LOCALIDAD DE HECELCHAKÁN, MUNICIPIO DE HECELCHAKÁN</t>
  </si>
  <si>
    <t>PAVIMENTACIÓN CON CARPETA ASFÁLTICA DE LA CALLE 7 Y 14, DE LA LOCALIDAD DE POMUCH, EN EL MUNICIPIO DE HECELCHAKÁN</t>
  </si>
  <si>
    <t>2430M2</t>
  </si>
  <si>
    <t>PAVIMENTACIÓN CON CARPETA ASFÁLTICA DE LA CALLE 3A, ENTRE 25 Y 12 DE LA LOCALIDAD DE POMUCH, EN EL MUNICIPIO DE HECELCHAKÁN</t>
  </si>
  <si>
    <t>1650 M2</t>
  </si>
  <si>
    <t>PAVIMENTACIÓN CON CARPETA ASFÁLTICA EN  LA CALLE 6 ENTRE 13A Y 11  DE LA LOCALIDAD DE POMUCH, EN EL MUNICIPIO DE HECELCHAKÁN</t>
  </si>
  <si>
    <t>1938 M2</t>
  </si>
  <si>
    <t>PAVIMENTACIÓN CON CARPETA ASFÁLTICA EN  LA CALLE 13 Y 14  DE LA LOCALIDAD DE CUMPICH, EN EL MUNICIPIO DE HECELCHAKÁN</t>
  </si>
  <si>
    <t>CUMPICH</t>
  </si>
  <si>
    <t>2039.50 M2</t>
  </si>
  <si>
    <t>PAVIMENTACIÓN CON CONCRETO HIDRÁULICO DE LA CALLE 31 Y 31A ENTRE CARRETERA FEDERAL, DE LA LOCALIDAD DE HECELCHAKÁN, EN EL MUNICIPIO DE HECELCHAKÁN</t>
  </si>
  <si>
    <t>695 M2</t>
  </si>
  <si>
    <t>324 M2</t>
  </si>
  <si>
    <t>305.93 M2</t>
  </si>
  <si>
    <t>150 M2</t>
  </si>
  <si>
    <t>TOTAL FOPET:</t>
  </si>
  <si>
    <t>MONTO FOPET 2018:</t>
  </si>
  <si>
    <t>ADQUISICIÓN DE PINTURA PARA TRÁFICO( PARA SEÑALES DE PASO PEATONAL, GUARNICIONES, PREVENTIVAS, ASCENSO Y DESCENSO ) QUE AYUDARA A MEJORAR Y ORIENTAR LA CIRCULACIÓN DE VEHÍCULOS EN LA LOCALIDAD DE HECELCHAKÁN, MUNICIPIO DE HECELCHAKÁN (FOPET 2018)</t>
  </si>
  <si>
    <t>C.P. LUIS JORGE POOT MOO</t>
  </si>
  <si>
    <t>ARQ. CARLOS MORENO MOO</t>
  </si>
  <si>
    <t>TESORERO MUNICIPAL</t>
  </si>
  <si>
    <t>DIRECTOR DE PLANEACIÓN Y BIENESTAR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</si>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</sst>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Caslon Regular"/>
    </font>
    <font>
      <b/>
      <sz val="18"/>
      <color theme="1"/>
      <name val="ACaslon Regular"/>
    </font>
    <font>
      <sz val="9"/>
      <name val="Arial"/>
      <family val="2"/>
    </font>
    <font>
      <b/>
      <sz val="36"/>
      <name val="ACaslon Regular"/>
      <family val="1"/>
    </font>
    <font>
      <b/>
      <sz val="24"/>
      <name val="ACaslon Regular"/>
      <family val="1"/>
    </font>
    <font>
      <b/>
      <sz val="18"/>
      <name val="ACaslon Regular"/>
      <family val="1"/>
    </font>
    <font>
      <b/>
      <sz val="16"/>
      <color theme="0"/>
      <name val="ACaslon Regular"/>
    </font>
    <font>
      <b/>
      <sz val="14"/>
      <color theme="0"/>
      <name val="ACaslon Regular"/>
    </font>
    <font>
      <b/>
      <sz val="14"/>
      <color theme="1"/>
      <name val="ACaslon Regular"/>
    </font>
    <font>
      <b/>
      <sz val="12"/>
      <name val="Adobe Caslon Pro"/>
      <family val="1"/>
    </font>
    <font>
      <b/>
      <sz val="16"/>
      <color theme="0"/>
      <name val="Adobe Caslon Pro"/>
      <family val="1"/>
    </font>
    <font>
      <b/>
      <sz val="12"/>
      <color theme="0"/>
      <name val="Adobe Caslon Pro"/>
      <family val="1"/>
    </font>
    <font>
      <b/>
      <sz val="16"/>
      <name val="Adobe Caslon Pro"/>
      <family val="1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name val="Adobe Caslon Pro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1"/>
      <color theme="1"/>
      <name val="Adobe Caslon Pro"/>
      <family val="1"/>
    </font>
    <font>
      <sz val="18"/>
      <name val="Arial"/>
      <family val="2"/>
    </font>
    <font>
      <sz val="10"/>
      <name val="Adobe Caslon Pro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8" fillId="2" borderId="0" xfId="1" applyFont="1" applyFill="1" applyBorder="1" applyAlignment="1">
      <alignment horizontal="center" vertical="center" wrapText="1"/>
    </xf>
    <xf numFmtId="44" fontId="9" fillId="2" borderId="0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44" fontId="10" fillId="0" borderId="0" xfId="1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vertical="center" wrapText="1"/>
    </xf>
    <xf numFmtId="0" fontId="16" fillId="0" borderId="10" xfId="1" applyFont="1" applyFill="1" applyBorder="1" applyAlignment="1">
      <alignment vertical="top" wrapText="1"/>
    </xf>
    <xf numFmtId="164" fontId="17" fillId="0" borderId="10" xfId="1" applyNumberFormat="1" applyFont="1" applyFill="1" applyBorder="1" applyAlignment="1">
      <alignment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164" fontId="14" fillId="4" borderId="10" xfId="1" applyNumberFormat="1" applyFont="1" applyFill="1" applyBorder="1" applyAlignment="1">
      <alignment horizontal="right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3" fontId="20" fillId="4" borderId="10" xfId="1" applyNumberFormat="1" applyFont="1" applyFill="1" applyBorder="1" applyAlignment="1">
      <alignment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164" fontId="20" fillId="4" borderId="10" xfId="1" applyNumberFormat="1" applyFont="1" applyFill="1" applyBorder="1" applyAlignment="1">
      <alignment vertical="center" wrapText="1"/>
    </xf>
    <xf numFmtId="0" fontId="21" fillId="4" borderId="10" xfId="1" applyFont="1" applyFill="1" applyBorder="1" applyAlignment="1">
      <alignment horizontal="center" vertical="center" wrapText="1"/>
    </xf>
    <xf numFmtId="3" fontId="16" fillId="0" borderId="10" xfId="1" applyNumberFormat="1" applyFont="1" applyFill="1" applyBorder="1" applyAlignment="1">
      <alignment horizontal="center" vertical="center" wrapText="1"/>
    </xf>
    <xf numFmtId="3" fontId="20" fillId="4" borderId="10" xfId="1" applyNumberFormat="1" applyFont="1" applyFill="1" applyBorder="1" applyAlignment="1">
      <alignment horizontal="center" vertical="center" wrapText="1"/>
    </xf>
    <xf numFmtId="164" fontId="20" fillId="3" borderId="10" xfId="1" applyNumberFormat="1" applyFont="1" applyFill="1" applyBorder="1" applyAlignment="1">
      <alignment vertical="center" wrapText="1"/>
    </xf>
    <xf numFmtId="0" fontId="21" fillId="3" borderId="10" xfId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21" fillId="3" borderId="10" xfId="1" applyFont="1" applyFill="1" applyBorder="1" applyAlignment="1">
      <alignment vertical="center" wrapText="1"/>
    </xf>
    <xf numFmtId="0" fontId="22" fillId="4" borderId="10" xfId="1" applyFont="1" applyFill="1" applyBorder="1" applyAlignment="1">
      <alignment horizontal="center" vertical="center" wrapText="1"/>
    </xf>
    <xf numFmtId="4" fontId="20" fillId="4" borderId="10" xfId="1" applyNumberFormat="1" applyFont="1" applyFill="1" applyBorder="1" applyAlignment="1">
      <alignment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vertical="center" wrapText="1"/>
    </xf>
    <xf numFmtId="4" fontId="4" fillId="0" borderId="0" xfId="1" applyNumberFormat="1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4" fillId="0" borderId="0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5" fillId="0" borderId="0" xfId="1" applyFont="1" applyAlignment="1">
      <alignment vertical="center" wrapText="1"/>
    </xf>
    <xf numFmtId="0" fontId="1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1" fillId="0" borderId="0" xfId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870541</xdr:colOff>
      <xdr:row>0</xdr:row>
      <xdr:rowOff>73910</xdr:rowOff>
    </xdr:from>
    <xdr:ext cx="970252" cy="122039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91391" y="73910"/>
          <a:ext cx="970252" cy="1220391"/>
        </a:xfrm>
        <a:prstGeom prst="rect">
          <a:avLst/>
        </a:prstGeom>
      </xdr:spPr>
    </xdr:pic>
    <xdr:clientData/>
  </xdr:oneCellAnchor>
  <xdr:oneCellAnchor>
    <xdr:from>
      <xdr:col>1</xdr:col>
      <xdr:colOff>80720</xdr:colOff>
      <xdr:row>0</xdr:row>
      <xdr:rowOff>319034</xdr:rowOff>
    </xdr:from>
    <xdr:ext cx="815703" cy="9230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720" y="319034"/>
          <a:ext cx="815703" cy="923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110587</xdr:colOff>
          <xdr:row>48</xdr:row>
          <xdr:rowOff>114300</xdr:rowOff>
        </xdr:from>
        <xdr:to>
          <xdr:col>10</xdr:col>
          <xdr:colOff>224887</xdr:colOff>
          <xdr:row>48</xdr:row>
          <xdr:rowOff>247650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110587</xdr:colOff>
          <xdr:row>48</xdr:row>
          <xdr:rowOff>114300</xdr:rowOff>
        </xdr:from>
        <xdr:to>
          <xdr:col>10</xdr:col>
          <xdr:colOff>224887</xdr:colOff>
          <xdr:row>48</xdr:row>
          <xdr:rowOff>247650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C000"/>
    <pageSetUpPr fitToPage="1"/>
  </sheetPr>
  <dimension ref="A1:O105"/>
  <sheetViews>
    <sheetView tabSelected="1" topLeftCell="B1" zoomScale="59" zoomScaleNormal="59" workbookViewId="0">
      <selection activeCell="E14" sqref="E14"/>
    </sheetView>
  </sheetViews>
  <sheetFormatPr baseColWidth="10" defaultColWidth="11.42578125" defaultRowHeight="12.75"/>
  <cols>
    <col min="1" max="1" width="24.7109375" style="65" hidden="1" customWidth="1"/>
    <col min="2" max="2" width="90.28515625" style="65" customWidth="1"/>
    <col min="3" max="3" width="29.28515625" style="65" customWidth="1"/>
    <col min="4" max="5" width="22.85546875" style="65" customWidth="1"/>
    <col min="6" max="6" width="21.85546875" style="65" customWidth="1"/>
    <col min="7" max="7" width="15.5703125" style="65" customWidth="1"/>
    <col min="8" max="8" width="13.5703125" style="65" customWidth="1"/>
    <col min="9" max="9" width="16" style="65" customWidth="1"/>
    <col min="10" max="10" width="11.28515625" style="65" customWidth="1"/>
    <col min="11" max="16384" width="11.42578125" style="65"/>
  </cols>
  <sheetData>
    <row r="1" spans="1:10" s="3" customFormat="1" ht="44.25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45" customHeight="1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</row>
    <row r="3" spans="1:10" s="3" customFormat="1" ht="45.75" customHeight="1">
      <c r="A3" s="6"/>
      <c r="B3" s="7" t="s">
        <v>1</v>
      </c>
      <c r="C3" s="7"/>
      <c r="D3" s="7"/>
      <c r="E3" s="7"/>
      <c r="F3" s="7"/>
      <c r="G3" s="7"/>
      <c r="H3" s="7"/>
      <c r="I3" s="7"/>
      <c r="J3" s="7"/>
    </row>
    <row r="4" spans="1:10" s="3" customFormat="1" ht="45.75" customHeight="1">
      <c r="A4" s="6"/>
      <c r="B4" s="7" t="s">
        <v>2</v>
      </c>
      <c r="C4" s="7"/>
      <c r="D4" s="7"/>
      <c r="E4" s="7"/>
      <c r="F4" s="7"/>
      <c r="G4" s="7"/>
      <c r="H4" s="7"/>
      <c r="I4" s="7"/>
      <c r="J4" s="7"/>
    </row>
    <row r="5" spans="1:10" s="3" customFormat="1" ht="34.5" customHeight="1">
      <c r="A5" s="8"/>
      <c r="B5" s="8"/>
      <c r="C5" s="8"/>
      <c r="D5" s="8"/>
      <c r="E5" s="8"/>
      <c r="F5" s="9" t="s">
        <v>3</v>
      </c>
      <c r="G5" s="9"/>
      <c r="H5" s="10">
        <v>35137220.129999995</v>
      </c>
      <c r="I5" s="10"/>
      <c r="J5" s="10"/>
    </row>
    <row r="6" spans="1:10" s="3" customFormat="1" ht="34.5" customHeight="1" thickBot="1">
      <c r="A6" s="8"/>
      <c r="B6" s="8"/>
      <c r="C6" s="8"/>
      <c r="D6" s="8"/>
      <c r="E6" s="8"/>
      <c r="F6" s="11"/>
      <c r="G6" s="11"/>
      <c r="H6" s="12"/>
      <c r="I6" s="12"/>
      <c r="J6" s="8"/>
    </row>
    <row r="7" spans="1:10" s="3" customFormat="1" ht="26.25" customHeight="1" thickBot="1">
      <c r="A7" s="13" t="s">
        <v>4</v>
      </c>
      <c r="B7" s="14" t="s">
        <v>5</v>
      </c>
      <c r="C7" s="15" t="s">
        <v>6</v>
      </c>
      <c r="D7" s="16" t="s">
        <v>7</v>
      </c>
      <c r="E7" s="16" t="s">
        <v>8</v>
      </c>
      <c r="F7" s="16" t="s">
        <v>9</v>
      </c>
      <c r="G7" s="17" t="s">
        <v>10</v>
      </c>
      <c r="H7" s="18" t="s">
        <v>11</v>
      </c>
      <c r="I7" s="19"/>
      <c r="J7" s="20"/>
    </row>
    <row r="8" spans="1:10" s="3" customFormat="1" ht="25.5" customHeight="1" thickBot="1">
      <c r="A8" s="21"/>
      <c r="B8" s="22"/>
      <c r="C8" s="23"/>
      <c r="D8" s="24"/>
      <c r="E8" s="24"/>
      <c r="F8" s="24"/>
      <c r="G8" s="25"/>
      <c r="H8" s="26" t="s">
        <v>12</v>
      </c>
      <c r="I8" s="26" t="s">
        <v>13</v>
      </c>
      <c r="J8" s="26" t="s">
        <v>14</v>
      </c>
    </row>
    <row r="9" spans="1:10" s="3" customFormat="1" ht="27.75" customHeight="1">
      <c r="A9" s="27" t="s">
        <v>15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s="33" customFormat="1" ht="47.25" customHeight="1">
      <c r="A10" s="28" t="s">
        <v>16</v>
      </c>
      <c r="B10" s="29" t="s">
        <v>17</v>
      </c>
      <c r="C10" s="30">
        <v>133332.72</v>
      </c>
      <c r="D10" s="31" t="s">
        <v>18</v>
      </c>
      <c r="E10" s="31" t="s">
        <v>19</v>
      </c>
      <c r="F10" s="32" t="s">
        <v>19</v>
      </c>
      <c r="G10" s="31" t="s">
        <v>20</v>
      </c>
      <c r="H10" s="31">
        <f>+I10+J10</f>
        <v>0</v>
      </c>
      <c r="I10" s="31">
        <v>0</v>
      </c>
      <c r="J10" s="31">
        <v>0</v>
      </c>
    </row>
    <row r="11" spans="1:10" s="33" customFormat="1" ht="41.25" customHeight="1">
      <c r="A11" s="28" t="s">
        <v>16</v>
      </c>
      <c r="B11" s="29" t="s">
        <v>17</v>
      </c>
      <c r="C11" s="30">
        <v>794600</v>
      </c>
      <c r="D11" s="31" t="s">
        <v>18</v>
      </c>
      <c r="E11" s="31" t="s">
        <v>19</v>
      </c>
      <c r="F11" s="32" t="s">
        <v>19</v>
      </c>
      <c r="G11" s="31" t="s">
        <v>21</v>
      </c>
      <c r="H11" s="31">
        <f>+I11+J11</f>
        <v>0</v>
      </c>
      <c r="I11" s="31">
        <v>0</v>
      </c>
      <c r="J11" s="31">
        <v>0</v>
      </c>
    </row>
    <row r="12" spans="1:10" s="33" customFormat="1" ht="41.25" customHeight="1">
      <c r="A12" s="28" t="s">
        <v>16</v>
      </c>
      <c r="B12" s="29" t="s">
        <v>22</v>
      </c>
      <c r="C12" s="30">
        <v>126000</v>
      </c>
      <c r="D12" s="31" t="s">
        <v>18</v>
      </c>
      <c r="E12" s="31" t="s">
        <v>19</v>
      </c>
      <c r="F12" s="32" t="s">
        <v>19</v>
      </c>
      <c r="G12" s="31" t="s">
        <v>20</v>
      </c>
      <c r="H12" s="31">
        <f>+I12+J12</f>
        <v>0</v>
      </c>
      <c r="I12" s="31">
        <v>0</v>
      </c>
      <c r="J12" s="31">
        <v>0</v>
      </c>
    </row>
    <row r="13" spans="1:10" s="33" customFormat="1" ht="83.25" customHeight="1">
      <c r="A13" s="28" t="s">
        <v>16</v>
      </c>
      <c r="B13" s="29" t="s">
        <v>23</v>
      </c>
      <c r="C13" s="30">
        <v>399831.06</v>
      </c>
      <c r="D13" s="31" t="s">
        <v>18</v>
      </c>
      <c r="E13" s="31" t="s">
        <v>19</v>
      </c>
      <c r="F13" s="32" t="s">
        <v>19</v>
      </c>
      <c r="G13" s="31" t="s">
        <v>20</v>
      </c>
      <c r="H13" s="31">
        <f>+I13+J13</f>
        <v>100</v>
      </c>
      <c r="I13" s="31">
        <v>50</v>
      </c>
      <c r="J13" s="31">
        <v>50</v>
      </c>
    </row>
    <row r="14" spans="1:10" s="33" customFormat="1" ht="45.75" customHeight="1">
      <c r="A14" s="28" t="s">
        <v>16</v>
      </c>
      <c r="B14" s="29" t="s">
        <v>24</v>
      </c>
      <c r="C14" s="30">
        <v>302726.73</v>
      </c>
      <c r="D14" s="31" t="s">
        <v>18</v>
      </c>
      <c r="E14" s="31" t="s">
        <v>19</v>
      </c>
      <c r="F14" s="32" t="s">
        <v>19</v>
      </c>
      <c r="G14" s="31" t="s">
        <v>25</v>
      </c>
      <c r="H14" s="31">
        <f>+I14+J14</f>
        <v>100</v>
      </c>
      <c r="I14" s="31">
        <v>50</v>
      </c>
      <c r="J14" s="31">
        <v>50</v>
      </c>
    </row>
    <row r="15" spans="1:10" s="33" customFormat="1" ht="35.25" customHeight="1">
      <c r="A15" s="34" t="s">
        <v>26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s="33" customFormat="1" ht="35.25" customHeight="1">
      <c r="A16" s="35"/>
      <c r="B16" s="35" t="s">
        <v>27</v>
      </c>
      <c r="C16" s="36">
        <f>SUM(C17:C23)</f>
        <v>4742797.4400000004</v>
      </c>
      <c r="D16" s="37"/>
      <c r="E16" s="37"/>
      <c r="F16" s="37"/>
      <c r="G16" s="38" t="s">
        <v>28</v>
      </c>
      <c r="H16" s="39">
        <f>SUM(H17:H23)</f>
        <v>1177</v>
      </c>
      <c r="I16" s="39">
        <f>SUM(I17:I23)</f>
        <v>634</v>
      </c>
      <c r="J16" s="39">
        <f>SUM(J17:J23)</f>
        <v>543</v>
      </c>
    </row>
    <row r="17" spans="1:15" s="33" customFormat="1" ht="57" customHeight="1">
      <c r="A17" s="28" t="s">
        <v>29</v>
      </c>
      <c r="B17" s="29" t="s">
        <v>30</v>
      </c>
      <c r="C17" s="30">
        <v>668643.80000000005</v>
      </c>
      <c r="D17" s="31" t="s">
        <v>18</v>
      </c>
      <c r="E17" s="31" t="s">
        <v>19</v>
      </c>
      <c r="F17" s="32" t="s">
        <v>19</v>
      </c>
      <c r="G17" s="31" t="s">
        <v>31</v>
      </c>
      <c r="H17" s="31">
        <f t="shared" ref="H17:H23" si="0">+I17+J17</f>
        <v>100</v>
      </c>
      <c r="I17" s="31">
        <v>60</v>
      </c>
      <c r="J17" s="31">
        <v>40</v>
      </c>
    </row>
    <row r="18" spans="1:15" s="33" customFormat="1" ht="46.5" customHeight="1">
      <c r="A18" s="28" t="s">
        <v>29</v>
      </c>
      <c r="B18" s="29" t="s">
        <v>32</v>
      </c>
      <c r="C18" s="30">
        <v>493867.65</v>
      </c>
      <c r="D18" s="31" t="s">
        <v>18</v>
      </c>
      <c r="E18" s="31" t="s">
        <v>19</v>
      </c>
      <c r="F18" s="32" t="s">
        <v>33</v>
      </c>
      <c r="G18" s="31" t="s">
        <v>31</v>
      </c>
      <c r="H18" s="31">
        <f t="shared" si="0"/>
        <v>235</v>
      </c>
      <c r="I18" s="31">
        <v>110</v>
      </c>
      <c r="J18" s="31">
        <v>125</v>
      </c>
    </row>
    <row r="19" spans="1:15" s="41" customFormat="1" ht="55.5" customHeight="1">
      <c r="A19" s="28" t="s">
        <v>29</v>
      </c>
      <c r="B19" s="29" t="s">
        <v>34</v>
      </c>
      <c r="C19" s="30">
        <v>1344771.45</v>
      </c>
      <c r="D19" s="31" t="s">
        <v>18</v>
      </c>
      <c r="E19" s="31" t="s">
        <v>19</v>
      </c>
      <c r="F19" s="32" t="s">
        <v>35</v>
      </c>
      <c r="G19" s="40" t="s">
        <v>36</v>
      </c>
      <c r="H19" s="31">
        <f t="shared" si="0"/>
        <v>280</v>
      </c>
      <c r="I19" s="31">
        <v>130</v>
      </c>
      <c r="J19" s="31">
        <v>150</v>
      </c>
    </row>
    <row r="20" spans="1:15" s="33" customFormat="1" ht="61.5" customHeight="1">
      <c r="A20" s="28" t="s">
        <v>29</v>
      </c>
      <c r="B20" s="29" t="s">
        <v>37</v>
      </c>
      <c r="C20" s="30">
        <v>589488.18999999994</v>
      </c>
      <c r="D20" s="31" t="s">
        <v>18</v>
      </c>
      <c r="E20" s="31" t="s">
        <v>19</v>
      </c>
      <c r="F20" s="32" t="s">
        <v>19</v>
      </c>
      <c r="G20" s="31" t="s">
        <v>31</v>
      </c>
      <c r="H20" s="31">
        <f t="shared" si="0"/>
        <v>240</v>
      </c>
      <c r="I20" s="31">
        <v>144</v>
      </c>
      <c r="J20" s="31">
        <v>96</v>
      </c>
    </row>
    <row r="21" spans="1:15" s="33" customFormat="1" ht="49.5" customHeight="1">
      <c r="A21" s="28" t="s">
        <v>16</v>
      </c>
      <c r="B21" s="29" t="s">
        <v>38</v>
      </c>
      <c r="C21" s="30">
        <v>299438.84999999998</v>
      </c>
      <c r="D21" s="31" t="s">
        <v>18</v>
      </c>
      <c r="E21" s="31" t="s">
        <v>19</v>
      </c>
      <c r="F21" s="32" t="s">
        <v>39</v>
      </c>
      <c r="G21" s="31" t="s">
        <v>31</v>
      </c>
      <c r="H21" s="31">
        <f t="shared" si="0"/>
        <v>160</v>
      </c>
      <c r="I21" s="31">
        <v>96</v>
      </c>
      <c r="J21" s="31">
        <v>64</v>
      </c>
    </row>
    <row r="22" spans="1:15" s="33" customFormat="1" ht="49.5" customHeight="1">
      <c r="A22" s="28" t="s">
        <v>16</v>
      </c>
      <c r="B22" s="29" t="s">
        <v>40</v>
      </c>
      <c r="C22" s="30">
        <v>249150.91</v>
      </c>
      <c r="D22" s="31" t="s">
        <v>18</v>
      </c>
      <c r="E22" s="31" t="s">
        <v>19</v>
      </c>
      <c r="F22" s="32" t="s">
        <v>41</v>
      </c>
      <c r="G22" s="31" t="s">
        <v>31</v>
      </c>
      <c r="H22" s="31">
        <f t="shared" si="0"/>
        <v>42</v>
      </c>
      <c r="I22" s="31">
        <v>22</v>
      </c>
      <c r="J22" s="31">
        <v>20</v>
      </c>
    </row>
    <row r="23" spans="1:15" s="33" customFormat="1" ht="49.5" customHeight="1">
      <c r="A23" s="28"/>
      <c r="B23" s="29" t="s">
        <v>42</v>
      </c>
      <c r="C23" s="30">
        <v>1097436.5900000001</v>
      </c>
      <c r="D23" s="31" t="s">
        <v>18</v>
      </c>
      <c r="E23" s="31" t="s">
        <v>19</v>
      </c>
      <c r="F23" s="32" t="s">
        <v>39</v>
      </c>
      <c r="G23" s="31" t="s">
        <v>31</v>
      </c>
      <c r="H23" s="31">
        <f t="shared" si="0"/>
        <v>120</v>
      </c>
      <c r="I23" s="31">
        <v>72</v>
      </c>
      <c r="J23" s="31">
        <v>48</v>
      </c>
    </row>
    <row r="24" spans="1:15" s="33" customFormat="1" ht="40.5" customHeight="1">
      <c r="A24" s="28"/>
      <c r="B24" s="35" t="s">
        <v>43</v>
      </c>
      <c r="C24" s="42">
        <f>+C25</f>
        <v>5216215.8499999996</v>
      </c>
      <c r="D24" s="31"/>
      <c r="E24" s="31"/>
      <c r="F24" s="32"/>
      <c r="G24" s="43" t="str">
        <f>+G25</f>
        <v>1.140 KM</v>
      </c>
      <c r="H24" s="39">
        <f>+H25</f>
        <v>8694</v>
      </c>
      <c r="I24" s="39">
        <f>+I25</f>
        <v>4338</v>
      </c>
      <c r="J24" s="39">
        <f>+J25</f>
        <v>4356</v>
      </c>
    </row>
    <row r="25" spans="1:15" s="33" customFormat="1" ht="57.75" customHeight="1">
      <c r="A25" s="28" t="s">
        <v>44</v>
      </c>
      <c r="B25" s="29" t="s">
        <v>45</v>
      </c>
      <c r="C25" s="30">
        <v>5216215.8499999996</v>
      </c>
      <c r="D25" s="31" t="s">
        <v>18</v>
      </c>
      <c r="E25" s="31" t="s">
        <v>19</v>
      </c>
      <c r="F25" s="32" t="s">
        <v>39</v>
      </c>
      <c r="G25" s="31" t="s">
        <v>46</v>
      </c>
      <c r="H25" s="44">
        <f>+I25+J25</f>
        <v>8694</v>
      </c>
      <c r="I25" s="44">
        <v>4338</v>
      </c>
      <c r="J25" s="44">
        <v>4356</v>
      </c>
    </row>
    <row r="26" spans="1:15" s="33" customFormat="1" ht="30" customHeight="1">
      <c r="A26" s="28"/>
      <c r="B26" s="35" t="s">
        <v>47</v>
      </c>
      <c r="C26" s="42">
        <f>+C27+C32+C37+C43</f>
        <v>23391146.77</v>
      </c>
      <c r="D26" s="31"/>
      <c r="E26" s="31"/>
      <c r="F26" s="32"/>
      <c r="G26" s="43">
        <f>+G27+G32+G37+G43</f>
        <v>346</v>
      </c>
      <c r="H26" s="45">
        <f>+H27+H32+H37+H43</f>
        <v>1397</v>
      </c>
      <c r="I26" s="45">
        <f>+I27+I32+I37+I43</f>
        <v>815</v>
      </c>
      <c r="J26" s="45">
        <f>+J27+J32+J37+J43</f>
        <v>582</v>
      </c>
    </row>
    <row r="27" spans="1:15" s="33" customFormat="1" ht="32.25" customHeight="1">
      <c r="A27" s="28"/>
      <c r="B27" s="35" t="s">
        <v>48</v>
      </c>
      <c r="C27" s="46">
        <f>+C28+C29+C30+C31</f>
        <v>6174655.5800000001</v>
      </c>
      <c r="D27" s="31"/>
      <c r="E27" s="31"/>
      <c r="F27" s="32"/>
      <c r="G27" s="47">
        <f>12+20+22+22</f>
        <v>76</v>
      </c>
      <c r="H27" s="47">
        <f>SUM(H28:H31)</f>
        <v>285</v>
      </c>
      <c r="I27" s="47">
        <f>SUM(I28:I31)</f>
        <v>169</v>
      </c>
      <c r="J27" s="47">
        <f>SUM(J28:J31)</f>
        <v>116</v>
      </c>
    </row>
    <row r="28" spans="1:15" s="33" customFormat="1" ht="62.25" customHeight="1">
      <c r="A28" s="28" t="s">
        <v>29</v>
      </c>
      <c r="B28" s="29" t="s">
        <v>49</v>
      </c>
      <c r="C28" s="30">
        <v>974853.46</v>
      </c>
      <c r="D28" s="31" t="s">
        <v>18</v>
      </c>
      <c r="E28" s="31" t="s">
        <v>19</v>
      </c>
      <c r="F28" s="32" t="s">
        <v>19</v>
      </c>
      <c r="G28" s="31" t="s">
        <v>50</v>
      </c>
      <c r="H28" s="31">
        <f>+I28+J28</f>
        <v>48</v>
      </c>
      <c r="I28" s="31">
        <v>28</v>
      </c>
      <c r="J28" s="31">
        <v>20</v>
      </c>
    </row>
    <row r="29" spans="1:15" s="33" customFormat="1" ht="67.5" customHeight="1">
      <c r="A29" s="28" t="s">
        <v>29</v>
      </c>
      <c r="B29" s="29" t="s">
        <v>51</v>
      </c>
      <c r="C29" s="30">
        <v>1624796.35</v>
      </c>
      <c r="D29" s="31" t="s">
        <v>18</v>
      </c>
      <c r="E29" s="31" t="s">
        <v>19</v>
      </c>
      <c r="F29" s="29" t="s">
        <v>19</v>
      </c>
      <c r="G29" s="31" t="s">
        <v>52</v>
      </c>
      <c r="H29" s="31">
        <f>+I29+J29</f>
        <v>68</v>
      </c>
      <c r="I29" s="31">
        <v>41</v>
      </c>
      <c r="J29" s="31">
        <v>27</v>
      </c>
    </row>
    <row r="30" spans="1:15" s="33" customFormat="1" ht="69" customHeight="1">
      <c r="A30" s="28" t="s">
        <v>29</v>
      </c>
      <c r="B30" s="29" t="s">
        <v>53</v>
      </c>
      <c r="C30" s="30">
        <v>1787470.2</v>
      </c>
      <c r="D30" s="31" t="s">
        <v>18</v>
      </c>
      <c r="E30" s="31" t="s">
        <v>19</v>
      </c>
      <c r="F30" s="32" t="s">
        <v>19</v>
      </c>
      <c r="G30" s="31" t="s">
        <v>54</v>
      </c>
      <c r="H30" s="31">
        <f>+I30+J30</f>
        <v>79</v>
      </c>
      <c r="I30" s="31">
        <v>45</v>
      </c>
      <c r="J30" s="31">
        <v>34</v>
      </c>
    </row>
    <row r="31" spans="1:15" s="33" customFormat="1" ht="56.25" customHeight="1">
      <c r="A31" s="28" t="s">
        <v>29</v>
      </c>
      <c r="B31" s="29" t="s">
        <v>55</v>
      </c>
      <c r="C31" s="30">
        <v>1787535.57</v>
      </c>
      <c r="D31" s="31" t="s">
        <v>18</v>
      </c>
      <c r="E31" s="31" t="s">
        <v>19</v>
      </c>
      <c r="F31" s="32" t="s">
        <v>19</v>
      </c>
      <c r="G31" s="31" t="s">
        <v>54</v>
      </c>
      <c r="H31" s="31">
        <f>+I31+J31</f>
        <v>90</v>
      </c>
      <c r="I31" s="31">
        <v>55</v>
      </c>
      <c r="J31" s="31">
        <v>35</v>
      </c>
    </row>
    <row r="32" spans="1:15" s="33" customFormat="1" ht="38.25" customHeight="1">
      <c r="A32" s="28"/>
      <c r="B32" s="35" t="s">
        <v>56</v>
      </c>
      <c r="C32" s="46">
        <f>+C33+C34+C35+C36</f>
        <v>1982575.1</v>
      </c>
      <c r="D32" s="31"/>
      <c r="E32" s="31"/>
      <c r="F32" s="32"/>
      <c r="G32" s="47">
        <f>24+1+29+30</f>
        <v>84</v>
      </c>
      <c r="H32" s="47">
        <f>SUM(H33:H36)</f>
        <v>330</v>
      </c>
      <c r="I32" s="47">
        <f>SUM(I33:I36)</f>
        <v>198</v>
      </c>
      <c r="J32" s="47">
        <f>SUM(J33:J36)</f>
        <v>132</v>
      </c>
      <c r="O32" s="48"/>
    </row>
    <row r="33" spans="1:10" s="33" customFormat="1" ht="60.75" customHeight="1">
      <c r="A33" s="28" t="s">
        <v>29</v>
      </c>
      <c r="B33" s="29" t="s">
        <v>57</v>
      </c>
      <c r="C33" s="30">
        <v>566481.21</v>
      </c>
      <c r="D33" s="31" t="s">
        <v>18</v>
      </c>
      <c r="E33" s="31" t="s">
        <v>19</v>
      </c>
      <c r="F33" s="32" t="s">
        <v>19</v>
      </c>
      <c r="G33" s="31" t="s">
        <v>58</v>
      </c>
      <c r="H33" s="31">
        <f>+I33+J33</f>
        <v>91</v>
      </c>
      <c r="I33" s="31">
        <v>55</v>
      </c>
      <c r="J33" s="31">
        <v>36</v>
      </c>
    </row>
    <row r="34" spans="1:10" s="33" customFormat="1" ht="66.75" customHeight="1">
      <c r="A34" s="28" t="s">
        <v>29</v>
      </c>
      <c r="B34" s="29" t="s">
        <v>59</v>
      </c>
      <c r="C34" s="30">
        <v>23618.5</v>
      </c>
      <c r="D34" s="31" t="s">
        <v>18</v>
      </c>
      <c r="E34" s="31" t="s">
        <v>19</v>
      </c>
      <c r="F34" s="32" t="s">
        <v>19</v>
      </c>
      <c r="G34" s="31" t="s">
        <v>60</v>
      </c>
      <c r="H34" s="31">
        <f>+I34+J34</f>
        <v>3</v>
      </c>
      <c r="I34" s="31">
        <v>2</v>
      </c>
      <c r="J34" s="31">
        <v>1</v>
      </c>
    </row>
    <row r="35" spans="1:10" s="33" customFormat="1" ht="69" customHeight="1">
      <c r="A35" s="28" t="s">
        <v>29</v>
      </c>
      <c r="B35" s="29" t="s">
        <v>61</v>
      </c>
      <c r="C35" s="30">
        <v>684500.83</v>
      </c>
      <c r="D35" s="31" t="s">
        <v>18</v>
      </c>
      <c r="E35" s="31" t="s">
        <v>19</v>
      </c>
      <c r="F35" s="32" t="s">
        <v>19</v>
      </c>
      <c r="G35" s="31" t="s">
        <v>62</v>
      </c>
      <c r="H35" s="31">
        <f>+I35+J35</f>
        <v>116</v>
      </c>
      <c r="I35" s="31">
        <v>69</v>
      </c>
      <c r="J35" s="31">
        <v>47</v>
      </c>
    </row>
    <row r="36" spans="1:10" s="33" customFormat="1" ht="60" customHeight="1">
      <c r="A36" s="28" t="s">
        <v>29</v>
      </c>
      <c r="B36" s="29" t="s">
        <v>63</v>
      </c>
      <c r="C36" s="30">
        <v>707974.56</v>
      </c>
      <c r="D36" s="31" t="s">
        <v>18</v>
      </c>
      <c r="E36" s="31" t="s">
        <v>19</v>
      </c>
      <c r="F36" s="32" t="s">
        <v>19</v>
      </c>
      <c r="G36" s="31" t="s">
        <v>64</v>
      </c>
      <c r="H36" s="31">
        <f>+I36+J36</f>
        <v>120</v>
      </c>
      <c r="I36" s="31">
        <v>72</v>
      </c>
      <c r="J36" s="31">
        <v>48</v>
      </c>
    </row>
    <row r="37" spans="1:10" s="33" customFormat="1" ht="33.75" customHeight="1">
      <c r="A37" s="28"/>
      <c r="B37" s="35" t="s">
        <v>65</v>
      </c>
      <c r="C37" s="46">
        <f>SUM(C38:C42)</f>
        <v>8578841.379999999</v>
      </c>
      <c r="D37" s="31"/>
      <c r="E37" s="31"/>
      <c r="F37" s="32"/>
      <c r="G37" s="47">
        <f>20+18+18+17+5</f>
        <v>78</v>
      </c>
      <c r="H37" s="47">
        <f>SUM(H38:H42)</f>
        <v>351</v>
      </c>
      <c r="I37" s="47">
        <f>SUM(I38:I42)</f>
        <v>191</v>
      </c>
      <c r="J37" s="47">
        <f>SUM(J38:J42)</f>
        <v>160</v>
      </c>
    </row>
    <row r="38" spans="1:10" s="33" customFormat="1" ht="65.25" customHeight="1">
      <c r="A38" s="28" t="s">
        <v>29</v>
      </c>
      <c r="B38" s="29" t="s">
        <v>66</v>
      </c>
      <c r="C38" s="30">
        <v>2199795.16</v>
      </c>
      <c r="D38" s="31" t="s">
        <v>18</v>
      </c>
      <c r="E38" s="31" t="s">
        <v>19</v>
      </c>
      <c r="F38" s="32" t="s">
        <v>19</v>
      </c>
      <c r="G38" s="31" t="s">
        <v>52</v>
      </c>
      <c r="H38" s="31">
        <f>+I38+J38</f>
        <v>76</v>
      </c>
      <c r="I38" s="31">
        <v>46</v>
      </c>
      <c r="J38" s="31">
        <v>30</v>
      </c>
    </row>
    <row r="39" spans="1:10" s="33" customFormat="1" ht="63.75" customHeight="1">
      <c r="A39" s="28" t="s">
        <v>29</v>
      </c>
      <c r="B39" s="29" t="s">
        <v>67</v>
      </c>
      <c r="C39" s="30">
        <v>1979710</v>
      </c>
      <c r="D39" s="31" t="s">
        <v>18</v>
      </c>
      <c r="E39" s="31" t="s">
        <v>19</v>
      </c>
      <c r="F39" s="32" t="s">
        <v>19</v>
      </c>
      <c r="G39" s="31" t="s">
        <v>68</v>
      </c>
      <c r="H39" s="31">
        <f>+I39+J39</f>
        <v>72</v>
      </c>
      <c r="I39" s="31">
        <v>43</v>
      </c>
      <c r="J39" s="31">
        <v>29</v>
      </c>
    </row>
    <row r="40" spans="1:10" s="33" customFormat="1" ht="66" customHeight="1">
      <c r="A40" s="28" t="s">
        <v>29</v>
      </c>
      <c r="B40" s="29" t="s">
        <v>69</v>
      </c>
      <c r="C40" s="30">
        <v>1979940.94</v>
      </c>
      <c r="D40" s="31" t="s">
        <v>18</v>
      </c>
      <c r="E40" s="31" t="s">
        <v>19</v>
      </c>
      <c r="F40" s="32" t="s">
        <v>19</v>
      </c>
      <c r="G40" s="31" t="s">
        <v>68</v>
      </c>
      <c r="H40" s="31">
        <f>+I40+J40</f>
        <v>72</v>
      </c>
      <c r="I40" s="31">
        <v>42</v>
      </c>
      <c r="J40" s="31">
        <v>30</v>
      </c>
    </row>
    <row r="41" spans="1:10" s="33" customFormat="1" ht="58.5" customHeight="1">
      <c r="A41" s="28" t="s">
        <v>29</v>
      </c>
      <c r="B41" s="29" t="s">
        <v>70</v>
      </c>
      <c r="C41" s="30">
        <v>1869728.28</v>
      </c>
      <c r="D41" s="31" t="s">
        <v>18</v>
      </c>
      <c r="E41" s="31" t="s">
        <v>19</v>
      </c>
      <c r="F41" s="32" t="s">
        <v>19</v>
      </c>
      <c r="G41" s="31" t="s">
        <v>71</v>
      </c>
      <c r="H41" s="31">
        <f>+I41+J41</f>
        <v>112</v>
      </c>
      <c r="I41" s="31">
        <v>53</v>
      </c>
      <c r="J41" s="31">
        <v>59</v>
      </c>
    </row>
    <row r="42" spans="1:10" s="33" customFormat="1" ht="58.5" customHeight="1">
      <c r="A42" s="28"/>
      <c r="B42" s="29" t="s">
        <v>72</v>
      </c>
      <c r="C42" s="30">
        <v>549667</v>
      </c>
      <c r="D42" s="31" t="s">
        <v>18</v>
      </c>
      <c r="E42" s="31" t="s">
        <v>19</v>
      </c>
      <c r="F42" s="32" t="s">
        <v>73</v>
      </c>
      <c r="G42" s="31" t="s">
        <v>74</v>
      </c>
      <c r="H42" s="31">
        <f>+I42+J42</f>
        <v>19</v>
      </c>
      <c r="I42" s="31">
        <v>7</v>
      </c>
      <c r="J42" s="31">
        <v>12</v>
      </c>
    </row>
    <row r="43" spans="1:10" s="33" customFormat="1" ht="44.25" customHeight="1">
      <c r="A43" s="28"/>
      <c r="B43" s="35" t="s">
        <v>75</v>
      </c>
      <c r="C43" s="46">
        <f>SUM(C44:C47)</f>
        <v>6655074.71</v>
      </c>
      <c r="D43" s="31"/>
      <c r="E43" s="31"/>
      <c r="F43" s="32"/>
      <c r="G43" s="47">
        <f>20+30+30+28</f>
        <v>108</v>
      </c>
      <c r="H43" s="49">
        <f>SUM(H44:H47)</f>
        <v>431</v>
      </c>
      <c r="I43" s="49">
        <f>SUM(I44:I47)</f>
        <v>257</v>
      </c>
      <c r="J43" s="49">
        <f>SUM(J44:J47)</f>
        <v>174</v>
      </c>
    </row>
    <row r="44" spans="1:10" s="33" customFormat="1" ht="80.25" customHeight="1">
      <c r="A44" s="28" t="s">
        <v>29</v>
      </c>
      <c r="B44" s="29" t="s">
        <v>76</v>
      </c>
      <c r="C44" s="30">
        <v>1235607.48</v>
      </c>
      <c r="D44" s="31" t="s">
        <v>18</v>
      </c>
      <c r="E44" s="31" t="s">
        <v>19</v>
      </c>
      <c r="F44" s="32" t="s">
        <v>19</v>
      </c>
      <c r="G44" s="31" t="s">
        <v>52</v>
      </c>
      <c r="H44" s="31">
        <f>+I44+J44</f>
        <v>80</v>
      </c>
      <c r="I44" s="31">
        <v>48</v>
      </c>
      <c r="J44" s="31">
        <v>32</v>
      </c>
    </row>
    <row r="45" spans="1:10" s="33" customFormat="1" ht="71.25" customHeight="1">
      <c r="A45" s="28" t="s">
        <v>29</v>
      </c>
      <c r="B45" s="29" t="s">
        <v>77</v>
      </c>
      <c r="C45" s="30">
        <v>1853323.1</v>
      </c>
      <c r="D45" s="31" t="s">
        <v>18</v>
      </c>
      <c r="E45" s="31" t="s">
        <v>19</v>
      </c>
      <c r="F45" s="32" t="s">
        <v>19</v>
      </c>
      <c r="G45" s="31" t="s">
        <v>64</v>
      </c>
      <c r="H45" s="31">
        <f>+I45+J45</f>
        <v>120</v>
      </c>
      <c r="I45" s="31">
        <v>72</v>
      </c>
      <c r="J45" s="31">
        <v>48</v>
      </c>
    </row>
    <row r="46" spans="1:10" s="33" customFormat="1" ht="90.75" customHeight="1">
      <c r="A46" s="28" t="s">
        <v>29</v>
      </c>
      <c r="B46" s="29" t="s">
        <v>78</v>
      </c>
      <c r="C46" s="30">
        <v>1853086.59</v>
      </c>
      <c r="D46" s="31" t="s">
        <v>18</v>
      </c>
      <c r="E46" s="31" t="s">
        <v>19</v>
      </c>
      <c r="F46" s="32" t="s">
        <v>19</v>
      </c>
      <c r="G46" s="31" t="s">
        <v>64</v>
      </c>
      <c r="H46" s="31">
        <f>+I46+J46</f>
        <v>119</v>
      </c>
      <c r="I46" s="31">
        <v>70</v>
      </c>
      <c r="J46" s="31">
        <v>49</v>
      </c>
    </row>
    <row r="47" spans="1:10" s="33" customFormat="1" ht="72" customHeight="1">
      <c r="A47" s="28" t="s">
        <v>29</v>
      </c>
      <c r="B47" s="29" t="s">
        <v>79</v>
      </c>
      <c r="C47" s="30">
        <v>1713057.54</v>
      </c>
      <c r="D47" s="31" t="s">
        <v>18</v>
      </c>
      <c r="E47" s="31" t="s">
        <v>19</v>
      </c>
      <c r="F47" s="32" t="s">
        <v>19</v>
      </c>
      <c r="G47" s="31" t="s">
        <v>80</v>
      </c>
      <c r="H47" s="31">
        <f>+I47+J47</f>
        <v>112</v>
      </c>
      <c r="I47" s="31">
        <v>67</v>
      </c>
      <c r="J47" s="31">
        <v>45</v>
      </c>
    </row>
    <row r="48" spans="1:10" s="33" customFormat="1" ht="34.5" customHeight="1">
      <c r="A48" s="28"/>
      <c r="B48" s="50" t="s">
        <v>81</v>
      </c>
      <c r="C48" s="51">
        <f>+C26+C24+C16+C10+C11+C12+C13+C14</f>
        <v>35106650.57</v>
      </c>
      <c r="D48" s="32"/>
      <c r="E48" s="32"/>
      <c r="F48" s="32"/>
      <c r="G48" s="52"/>
      <c r="H48" s="39">
        <f>+H26+H24+H16+H13+H14</f>
        <v>11468</v>
      </c>
      <c r="I48" s="39">
        <f>+I26+I24+I16+I13+I14</f>
        <v>5887</v>
      </c>
      <c r="J48" s="39">
        <f>+J26+J24+J16+J13+J14</f>
        <v>5581</v>
      </c>
    </row>
    <row r="49" spans="1:10" s="3" customFormat="1" ht="33" customHeight="1">
      <c r="A49" s="53"/>
      <c r="B49" s="8"/>
      <c r="C49" s="8"/>
      <c r="D49" s="8"/>
      <c r="E49" s="8"/>
      <c r="F49" s="8"/>
      <c r="G49" s="8"/>
      <c r="H49" s="8"/>
      <c r="I49" s="8"/>
      <c r="J49" s="8"/>
    </row>
    <row r="50" spans="1:10" s="3" customFormat="1" ht="33" customHeight="1">
      <c r="A50" s="53"/>
      <c r="B50" s="8"/>
      <c r="C50" s="8"/>
      <c r="D50" s="8"/>
      <c r="E50" s="8"/>
      <c r="F50" s="9" t="s">
        <v>82</v>
      </c>
      <c r="G50" s="9"/>
      <c r="H50" s="10">
        <v>2192572</v>
      </c>
      <c r="I50" s="10"/>
      <c r="J50" s="10"/>
    </row>
    <row r="51" spans="1:10" s="3" customFormat="1" ht="33" customHeight="1">
      <c r="A51" s="53"/>
      <c r="B51" s="8"/>
      <c r="C51" s="8"/>
      <c r="D51" s="8"/>
      <c r="E51" s="8"/>
      <c r="F51" s="8"/>
      <c r="G51" s="8"/>
      <c r="H51" s="8"/>
      <c r="I51" s="8"/>
      <c r="J51" s="8"/>
    </row>
    <row r="52" spans="1:10" s="3" customFormat="1" ht="33" customHeight="1">
      <c r="A52" s="53"/>
      <c r="B52" s="35" t="s">
        <v>83</v>
      </c>
      <c r="C52" s="46">
        <f>SUM(C53:C54)</f>
        <v>19151149.440000001</v>
      </c>
      <c r="D52" s="31"/>
      <c r="E52" s="31"/>
      <c r="F52" s="32"/>
      <c r="G52" s="47">
        <f>20+18+18+17+5</f>
        <v>78</v>
      </c>
      <c r="H52" s="47">
        <f>SUM(H53:H57)</f>
        <v>0</v>
      </c>
      <c r="I52" s="47">
        <f>SUM(I53:I57)</f>
        <v>0</v>
      </c>
      <c r="J52" s="47">
        <f>SUM(J53:J57)</f>
        <v>0</v>
      </c>
    </row>
    <row r="53" spans="1:10" s="3" customFormat="1" ht="42" customHeight="1">
      <c r="A53" s="53"/>
      <c r="B53" s="29" t="s">
        <v>84</v>
      </c>
      <c r="C53" s="30">
        <v>17401147</v>
      </c>
      <c r="D53" s="31" t="s">
        <v>18</v>
      </c>
      <c r="E53" s="31" t="s">
        <v>19</v>
      </c>
      <c r="F53" s="32" t="s">
        <v>85</v>
      </c>
      <c r="G53" s="31" t="s">
        <v>86</v>
      </c>
      <c r="H53" s="31" t="s">
        <v>87</v>
      </c>
      <c r="I53" s="31" t="s">
        <v>87</v>
      </c>
      <c r="J53" s="31" t="s">
        <v>87</v>
      </c>
    </row>
    <row r="54" spans="1:10" s="3" customFormat="1" ht="33" customHeight="1">
      <c r="A54" s="53"/>
      <c r="B54" s="32" t="s">
        <v>88</v>
      </c>
      <c r="C54" s="30">
        <v>1750002.44</v>
      </c>
      <c r="D54" s="31" t="s">
        <v>18</v>
      </c>
      <c r="E54" s="31" t="s">
        <v>19</v>
      </c>
      <c r="F54" s="32" t="s">
        <v>89</v>
      </c>
      <c r="G54" s="31" t="s">
        <v>90</v>
      </c>
      <c r="H54" s="31" t="s">
        <v>87</v>
      </c>
      <c r="I54" s="31" t="s">
        <v>87</v>
      </c>
      <c r="J54" s="31" t="s">
        <v>87</v>
      </c>
    </row>
    <row r="55" spans="1:10" s="3" customFormat="1" ht="33" customHeight="1">
      <c r="A55" s="53"/>
      <c r="B55" s="35" t="s">
        <v>91</v>
      </c>
      <c r="C55" s="46">
        <f>SUM(C56:C58)</f>
        <v>869276.05</v>
      </c>
      <c r="D55" s="31"/>
      <c r="E55" s="31"/>
      <c r="F55" s="32"/>
      <c r="G55" s="31"/>
      <c r="H55" s="31"/>
      <c r="I55" s="31"/>
      <c r="J55" s="31"/>
    </row>
    <row r="56" spans="1:10" s="3" customFormat="1" ht="47.25" customHeight="1">
      <c r="A56" s="53"/>
      <c r="B56" s="29" t="s">
        <v>92</v>
      </c>
      <c r="C56" s="30">
        <v>469276.05</v>
      </c>
      <c r="D56" s="31" t="s">
        <v>18</v>
      </c>
      <c r="E56" s="31" t="s">
        <v>19</v>
      </c>
      <c r="F56" s="32" t="s">
        <v>89</v>
      </c>
      <c r="G56" s="31" t="s">
        <v>25</v>
      </c>
      <c r="H56" s="31" t="s">
        <v>87</v>
      </c>
      <c r="I56" s="31" t="s">
        <v>87</v>
      </c>
      <c r="J56" s="31" t="s">
        <v>87</v>
      </c>
    </row>
    <row r="57" spans="1:10" s="3" customFormat="1" ht="43.5" customHeight="1">
      <c r="A57" s="53"/>
      <c r="B57" s="29" t="s">
        <v>93</v>
      </c>
      <c r="C57" s="30">
        <v>200000</v>
      </c>
      <c r="D57" s="31" t="s">
        <v>18</v>
      </c>
      <c r="E57" s="31" t="s">
        <v>19</v>
      </c>
      <c r="F57" s="32" t="s">
        <v>89</v>
      </c>
      <c r="G57" s="31" t="s">
        <v>25</v>
      </c>
      <c r="H57" s="31" t="s">
        <v>87</v>
      </c>
      <c r="I57" s="31" t="s">
        <v>87</v>
      </c>
      <c r="J57" s="31" t="s">
        <v>87</v>
      </c>
    </row>
    <row r="58" spans="1:10" s="3" customFormat="1" ht="33" customHeight="1">
      <c r="A58" s="53"/>
      <c r="B58" s="29" t="s">
        <v>94</v>
      </c>
      <c r="C58" s="30">
        <v>200000</v>
      </c>
      <c r="D58" s="31" t="s">
        <v>18</v>
      </c>
      <c r="E58" s="31" t="s">
        <v>19</v>
      </c>
      <c r="F58" s="32" t="s">
        <v>89</v>
      </c>
      <c r="G58" s="31" t="s">
        <v>25</v>
      </c>
      <c r="H58" s="31" t="s">
        <v>87</v>
      </c>
      <c r="I58" s="31" t="s">
        <v>87</v>
      </c>
      <c r="J58" s="31" t="s">
        <v>87</v>
      </c>
    </row>
    <row r="59" spans="1:10" s="3" customFormat="1" ht="33" customHeight="1">
      <c r="A59" s="53"/>
      <c r="B59" s="35" t="s">
        <v>95</v>
      </c>
      <c r="C59" s="46">
        <f>+C60</f>
        <v>574800.96</v>
      </c>
      <c r="D59" s="31"/>
      <c r="E59" s="31"/>
      <c r="F59" s="32"/>
      <c r="G59" s="31"/>
      <c r="H59" s="31"/>
      <c r="I59" s="31"/>
      <c r="J59" s="31"/>
    </row>
    <row r="60" spans="1:10" s="3" customFormat="1" ht="33" customHeight="1">
      <c r="A60" s="53"/>
      <c r="B60" s="29" t="s">
        <v>96</v>
      </c>
      <c r="C60" s="30">
        <v>574800.96</v>
      </c>
      <c r="D60" s="31" t="s">
        <v>18</v>
      </c>
      <c r="E60" s="31" t="s">
        <v>19</v>
      </c>
      <c r="F60" s="32" t="s">
        <v>89</v>
      </c>
      <c r="G60" s="31" t="s">
        <v>25</v>
      </c>
      <c r="H60" s="31" t="s">
        <v>87</v>
      </c>
      <c r="I60" s="31" t="s">
        <v>87</v>
      </c>
      <c r="J60" s="31" t="s">
        <v>87</v>
      </c>
    </row>
    <row r="61" spans="1:10" s="3" customFormat="1" ht="33" customHeight="1">
      <c r="A61" s="53"/>
      <c r="B61" s="35" t="s">
        <v>97</v>
      </c>
      <c r="C61" s="46">
        <f>+C62</f>
        <v>400242.74</v>
      </c>
      <c r="D61" s="31"/>
      <c r="E61" s="31"/>
      <c r="F61" s="32"/>
      <c r="G61" s="31"/>
      <c r="H61" s="31"/>
      <c r="I61" s="31"/>
      <c r="J61" s="31"/>
    </row>
    <row r="62" spans="1:10" s="3" customFormat="1" ht="33" customHeight="1">
      <c r="A62" s="53"/>
      <c r="B62" s="29" t="s">
        <v>98</v>
      </c>
      <c r="C62" s="30">
        <v>400242.74</v>
      </c>
      <c r="D62" s="31" t="s">
        <v>18</v>
      </c>
      <c r="E62" s="31" t="s">
        <v>19</v>
      </c>
      <c r="F62" s="32" t="s">
        <v>89</v>
      </c>
      <c r="G62" s="31" t="s">
        <v>25</v>
      </c>
      <c r="H62" s="31" t="s">
        <v>87</v>
      </c>
      <c r="I62" s="31" t="s">
        <v>87</v>
      </c>
      <c r="J62" s="31" t="s">
        <v>87</v>
      </c>
    </row>
    <row r="63" spans="1:10" s="3" customFormat="1" ht="33" customHeight="1">
      <c r="A63" s="53"/>
      <c r="B63" s="35" t="s">
        <v>99</v>
      </c>
      <c r="C63" s="46">
        <f>+C64</f>
        <v>104743</v>
      </c>
      <c r="D63" s="54"/>
      <c r="E63" s="54"/>
      <c r="F63" s="54"/>
      <c r="G63" s="54"/>
      <c r="H63" s="54"/>
      <c r="I63" s="54"/>
      <c r="J63" s="54"/>
    </row>
    <row r="64" spans="1:10" s="3" customFormat="1" ht="39.75" customHeight="1">
      <c r="A64" s="53"/>
      <c r="B64" s="29" t="s">
        <v>100</v>
      </c>
      <c r="C64" s="30">
        <v>104743</v>
      </c>
      <c r="D64" s="31" t="s">
        <v>18</v>
      </c>
      <c r="E64" s="31" t="s">
        <v>19</v>
      </c>
      <c r="F64" s="32" t="s">
        <v>89</v>
      </c>
      <c r="G64" s="31" t="s">
        <v>101</v>
      </c>
      <c r="H64" s="31" t="s">
        <v>87</v>
      </c>
      <c r="I64" s="31" t="s">
        <v>87</v>
      </c>
      <c r="J64" s="31" t="s">
        <v>87</v>
      </c>
    </row>
    <row r="65" spans="1:10" s="3" customFormat="1" ht="33" customHeight="1">
      <c r="A65" s="53"/>
      <c r="B65" s="35" t="s">
        <v>102</v>
      </c>
      <c r="C65" s="46">
        <f>+C66</f>
        <v>824859.8</v>
      </c>
      <c r="D65" s="54"/>
      <c r="E65" s="54"/>
      <c r="F65" s="54"/>
      <c r="G65" s="54"/>
      <c r="H65" s="54"/>
      <c r="I65" s="54"/>
      <c r="J65" s="54"/>
    </row>
    <row r="66" spans="1:10" s="3" customFormat="1" ht="39" customHeight="1">
      <c r="A66" s="53"/>
      <c r="B66" s="29" t="s">
        <v>103</v>
      </c>
      <c r="C66" s="30">
        <v>824859.8</v>
      </c>
      <c r="D66" s="31" t="s">
        <v>18</v>
      </c>
      <c r="E66" s="31" t="s">
        <v>19</v>
      </c>
      <c r="F66" s="32" t="s">
        <v>89</v>
      </c>
      <c r="G66" s="31" t="s">
        <v>104</v>
      </c>
      <c r="H66" s="31" t="s">
        <v>87</v>
      </c>
      <c r="I66" s="31" t="s">
        <v>87</v>
      </c>
      <c r="J66" s="31" t="s">
        <v>87</v>
      </c>
    </row>
    <row r="67" spans="1:10" s="3" customFormat="1" ht="33" customHeight="1">
      <c r="A67" s="53"/>
      <c r="B67" s="50" t="s">
        <v>105</v>
      </c>
      <c r="C67" s="51">
        <f>+C65+C63+C59+C55+C52+C61</f>
        <v>21925071.989999998</v>
      </c>
      <c r="D67" s="8"/>
      <c r="E67" s="8"/>
      <c r="F67" s="8"/>
      <c r="G67" s="8"/>
      <c r="H67" s="8"/>
      <c r="I67" s="8"/>
      <c r="J67" s="8"/>
    </row>
    <row r="68" spans="1:10" s="3" customFormat="1" ht="33" customHeight="1">
      <c r="A68" s="53"/>
      <c r="B68" s="8"/>
      <c r="C68" s="8"/>
      <c r="D68" s="55"/>
      <c r="E68" s="8"/>
      <c r="F68" s="9" t="s">
        <v>106</v>
      </c>
      <c r="G68" s="9"/>
      <c r="H68" s="10">
        <v>10000000</v>
      </c>
      <c r="I68" s="10"/>
      <c r="J68" s="10"/>
    </row>
    <row r="69" spans="1:10" s="3" customFormat="1" ht="33" customHeight="1">
      <c r="A69" s="53"/>
      <c r="B69" s="8"/>
      <c r="C69" s="8"/>
      <c r="D69" s="8"/>
      <c r="E69" s="8"/>
      <c r="F69" s="8"/>
      <c r="G69" s="8"/>
      <c r="H69" s="8"/>
      <c r="I69" s="8"/>
      <c r="J69" s="8"/>
    </row>
    <row r="70" spans="1:10" s="3" customFormat="1" ht="33" customHeight="1">
      <c r="A70" s="53"/>
      <c r="B70" s="35" t="s">
        <v>43</v>
      </c>
      <c r="C70" s="46">
        <f>+C71</f>
        <v>9999999.9800000004</v>
      </c>
      <c r="D70" s="54"/>
      <c r="E70" s="54"/>
      <c r="F70" s="54"/>
      <c r="G70" s="54"/>
      <c r="H70" s="54"/>
      <c r="I70" s="54"/>
      <c r="J70" s="54"/>
    </row>
    <row r="71" spans="1:10" s="3" customFormat="1" ht="62.25" customHeight="1">
      <c r="A71" s="53"/>
      <c r="B71" s="29" t="s">
        <v>107</v>
      </c>
      <c r="C71" s="30">
        <v>9999999.9800000004</v>
      </c>
      <c r="D71" s="31" t="s">
        <v>18</v>
      </c>
      <c r="E71" s="31" t="s">
        <v>19</v>
      </c>
      <c r="F71" s="32" t="s">
        <v>39</v>
      </c>
      <c r="G71" s="31" t="s">
        <v>108</v>
      </c>
      <c r="H71" s="31">
        <v>2000</v>
      </c>
      <c r="I71" s="31">
        <v>1000</v>
      </c>
      <c r="J71" s="31">
        <v>1000</v>
      </c>
    </row>
    <row r="72" spans="1:10" s="3" customFormat="1" ht="33" customHeight="1">
      <c r="A72" s="53"/>
      <c r="B72" s="50" t="s">
        <v>109</v>
      </c>
      <c r="C72" s="51">
        <f>+C71</f>
        <v>9999999.9800000004</v>
      </c>
      <c r="D72" s="8"/>
      <c r="E72" s="8"/>
      <c r="F72" s="8"/>
      <c r="G72" s="8"/>
      <c r="H72" s="8"/>
      <c r="I72" s="8"/>
      <c r="J72" s="8"/>
    </row>
    <row r="73" spans="1:10" s="3" customFormat="1" ht="33" customHeight="1">
      <c r="A73" s="53"/>
      <c r="B73" s="8"/>
      <c r="C73" s="8"/>
      <c r="D73" s="8"/>
      <c r="E73" s="8"/>
      <c r="F73" s="9" t="s">
        <v>110</v>
      </c>
      <c r="G73" s="9"/>
      <c r="H73" s="10">
        <v>8511959.0600000005</v>
      </c>
      <c r="I73" s="10"/>
      <c r="J73" s="10"/>
    </row>
    <row r="74" spans="1:10" s="3" customFormat="1" ht="33" customHeight="1">
      <c r="A74" s="53"/>
      <c r="B74" s="8"/>
      <c r="C74" s="8"/>
      <c r="D74" s="8"/>
      <c r="E74" s="8"/>
      <c r="F74" s="8"/>
      <c r="G74" s="8"/>
      <c r="H74" s="8"/>
      <c r="I74" s="8"/>
      <c r="J74" s="8"/>
    </row>
    <row r="75" spans="1:10" s="3" customFormat="1" ht="33" customHeight="1">
      <c r="A75" s="53"/>
      <c r="B75" s="35" t="s">
        <v>91</v>
      </c>
      <c r="C75" s="46">
        <f>+C76+C77</f>
        <v>88287.739999999991</v>
      </c>
      <c r="D75" s="54"/>
      <c r="E75" s="54"/>
      <c r="F75" s="54"/>
      <c r="G75" s="54"/>
      <c r="H75" s="54"/>
      <c r="I75" s="54"/>
      <c r="J75" s="54"/>
    </row>
    <row r="76" spans="1:10" s="3" customFormat="1" ht="94.5" customHeight="1">
      <c r="A76" s="53"/>
      <c r="B76" s="29" t="s">
        <v>111</v>
      </c>
      <c r="C76" s="30">
        <v>61495.31</v>
      </c>
      <c r="D76" s="31" t="s">
        <v>18</v>
      </c>
      <c r="E76" s="31" t="s">
        <v>19</v>
      </c>
      <c r="F76" s="32" t="s">
        <v>112</v>
      </c>
      <c r="G76" s="31" t="s">
        <v>25</v>
      </c>
      <c r="H76" s="31" t="s">
        <v>87</v>
      </c>
      <c r="I76" s="31" t="s">
        <v>87</v>
      </c>
      <c r="J76" s="31" t="s">
        <v>87</v>
      </c>
    </row>
    <row r="77" spans="1:10" s="3" customFormat="1" ht="90.75" customHeight="1">
      <c r="A77" s="53"/>
      <c r="B77" s="29" t="s">
        <v>111</v>
      </c>
      <c r="C77" s="30">
        <v>26792.43</v>
      </c>
      <c r="D77" s="31" t="s">
        <v>18</v>
      </c>
      <c r="E77" s="31" t="s">
        <v>19</v>
      </c>
      <c r="F77" s="32" t="s">
        <v>112</v>
      </c>
      <c r="G77" s="31" t="s">
        <v>25</v>
      </c>
      <c r="H77" s="31" t="s">
        <v>87</v>
      </c>
      <c r="I77" s="31" t="s">
        <v>87</v>
      </c>
      <c r="J77" s="31" t="s">
        <v>87</v>
      </c>
    </row>
    <row r="78" spans="1:10" s="3" customFormat="1" ht="33" customHeight="1">
      <c r="A78" s="53"/>
      <c r="B78" s="35" t="s">
        <v>43</v>
      </c>
      <c r="C78" s="46">
        <f>SUM(C79:C88)</f>
        <v>8419441.8300000001</v>
      </c>
      <c r="D78" s="54"/>
      <c r="E78" s="54"/>
      <c r="F78" s="54"/>
      <c r="G78" s="54"/>
      <c r="H78" s="54"/>
      <c r="I78" s="54"/>
      <c r="J78" s="54"/>
    </row>
    <row r="79" spans="1:10" s="3" customFormat="1" ht="61.5" customHeight="1">
      <c r="A79" s="53"/>
      <c r="B79" s="29" t="s">
        <v>113</v>
      </c>
      <c r="C79" s="30">
        <v>140000</v>
      </c>
      <c r="D79" s="31" t="s">
        <v>18</v>
      </c>
      <c r="E79" s="31" t="s">
        <v>19</v>
      </c>
      <c r="F79" s="31" t="s">
        <v>19</v>
      </c>
      <c r="G79" s="31" t="s">
        <v>114</v>
      </c>
      <c r="H79" s="31" t="s">
        <v>87</v>
      </c>
      <c r="I79" s="31" t="s">
        <v>87</v>
      </c>
      <c r="J79" s="31" t="s">
        <v>87</v>
      </c>
    </row>
    <row r="80" spans="1:10" s="3" customFormat="1" ht="63" customHeight="1">
      <c r="A80" s="53"/>
      <c r="B80" s="29" t="s">
        <v>115</v>
      </c>
      <c r="C80" s="30">
        <v>104279.89</v>
      </c>
      <c r="D80" s="31" t="s">
        <v>18</v>
      </c>
      <c r="E80" s="31" t="s">
        <v>19</v>
      </c>
      <c r="F80" s="31" t="s">
        <v>19</v>
      </c>
      <c r="G80" s="31" t="s">
        <v>114</v>
      </c>
      <c r="H80" s="31" t="s">
        <v>87</v>
      </c>
      <c r="I80" s="31" t="s">
        <v>87</v>
      </c>
      <c r="J80" s="31" t="s">
        <v>87</v>
      </c>
    </row>
    <row r="81" spans="1:10" s="3" customFormat="1" ht="63" customHeight="1">
      <c r="A81" s="53"/>
      <c r="B81" s="29" t="s">
        <v>116</v>
      </c>
      <c r="C81" s="30">
        <v>1826081.06</v>
      </c>
      <c r="D81" s="31" t="s">
        <v>18</v>
      </c>
      <c r="E81" s="31" t="s">
        <v>19</v>
      </c>
      <c r="F81" s="31" t="s">
        <v>19</v>
      </c>
      <c r="G81" s="31" t="s">
        <v>117</v>
      </c>
      <c r="H81" s="31">
        <f t="shared" ref="H81:H85" si="1">SUM(I81:J81)</f>
        <v>2000</v>
      </c>
      <c r="I81" s="31">
        <v>1000</v>
      </c>
      <c r="J81" s="31">
        <v>1000</v>
      </c>
    </row>
    <row r="82" spans="1:10" s="3" customFormat="1" ht="63" customHeight="1">
      <c r="A82" s="53"/>
      <c r="B82" s="29" t="s">
        <v>118</v>
      </c>
      <c r="C82" s="30">
        <v>1376985.33</v>
      </c>
      <c r="D82" s="31" t="s">
        <v>18</v>
      </c>
      <c r="E82" s="31" t="s">
        <v>19</v>
      </c>
      <c r="F82" s="31" t="s">
        <v>39</v>
      </c>
      <c r="G82" s="31" t="s">
        <v>119</v>
      </c>
      <c r="H82" s="31">
        <f t="shared" si="1"/>
        <v>1800</v>
      </c>
      <c r="I82" s="31">
        <v>1000</v>
      </c>
      <c r="J82" s="31">
        <v>800</v>
      </c>
    </row>
    <row r="83" spans="1:10" s="3" customFormat="1" ht="63" customHeight="1">
      <c r="A83" s="53"/>
      <c r="B83" s="29" t="s">
        <v>120</v>
      </c>
      <c r="C83" s="30">
        <v>1592839.48</v>
      </c>
      <c r="D83" s="31" t="s">
        <v>18</v>
      </c>
      <c r="E83" s="31" t="s">
        <v>19</v>
      </c>
      <c r="F83" s="31" t="s">
        <v>39</v>
      </c>
      <c r="G83" s="31" t="s">
        <v>121</v>
      </c>
      <c r="H83" s="31">
        <v>2000</v>
      </c>
      <c r="I83" s="31">
        <v>1200</v>
      </c>
      <c r="J83" s="31">
        <v>800</v>
      </c>
    </row>
    <row r="84" spans="1:10" s="3" customFormat="1" ht="63" customHeight="1">
      <c r="A84" s="53"/>
      <c r="B84" s="29" t="s">
        <v>122</v>
      </c>
      <c r="C84" s="30">
        <v>1497765.04</v>
      </c>
      <c r="D84" s="31" t="s">
        <v>18</v>
      </c>
      <c r="E84" s="31" t="s">
        <v>19</v>
      </c>
      <c r="F84" s="31" t="s">
        <v>123</v>
      </c>
      <c r="G84" s="31" t="s">
        <v>124</v>
      </c>
      <c r="H84" s="31">
        <f t="shared" ref="H84" si="2">SUM(I84:J84)</f>
        <v>2000</v>
      </c>
      <c r="I84" s="31">
        <v>1000</v>
      </c>
      <c r="J84" s="31">
        <v>1000</v>
      </c>
    </row>
    <row r="85" spans="1:10" s="3" customFormat="1" ht="63" customHeight="1">
      <c r="A85" s="53"/>
      <c r="B85" s="29" t="s">
        <v>125</v>
      </c>
      <c r="C85" s="30">
        <v>1034818.18</v>
      </c>
      <c r="D85" s="31" t="s">
        <v>18</v>
      </c>
      <c r="E85" s="31" t="s">
        <v>19</v>
      </c>
      <c r="F85" s="31" t="s">
        <v>19</v>
      </c>
      <c r="G85" s="31" t="s">
        <v>126</v>
      </c>
      <c r="H85" s="31">
        <f t="shared" si="1"/>
        <v>1000</v>
      </c>
      <c r="I85" s="31">
        <v>500</v>
      </c>
      <c r="J85" s="31">
        <v>500</v>
      </c>
    </row>
    <row r="86" spans="1:10" s="3" customFormat="1" ht="63" customHeight="1">
      <c r="A86" s="53"/>
      <c r="B86" s="29" t="s">
        <v>116</v>
      </c>
      <c r="C86" s="30">
        <v>243504.44</v>
      </c>
      <c r="D86" s="31" t="s">
        <v>18</v>
      </c>
      <c r="E86" s="31" t="s">
        <v>19</v>
      </c>
      <c r="F86" s="31" t="s">
        <v>39</v>
      </c>
      <c r="G86" s="31" t="s">
        <v>127</v>
      </c>
      <c r="H86" s="31" t="s">
        <v>87</v>
      </c>
      <c r="I86" s="31" t="s">
        <v>87</v>
      </c>
      <c r="J86" s="31" t="s">
        <v>87</v>
      </c>
    </row>
    <row r="87" spans="1:10" s="3" customFormat="1" ht="63" customHeight="1">
      <c r="A87" s="53"/>
      <c r="B87" s="29" t="s">
        <v>122</v>
      </c>
      <c r="C87" s="30">
        <v>344463.86</v>
      </c>
      <c r="D87" s="31" t="s">
        <v>18</v>
      </c>
      <c r="E87" s="31" t="s">
        <v>19</v>
      </c>
      <c r="F87" s="31" t="s">
        <v>123</v>
      </c>
      <c r="G87" s="31" t="s">
        <v>128</v>
      </c>
      <c r="H87" s="31" t="s">
        <v>87</v>
      </c>
      <c r="I87" s="31" t="s">
        <v>87</v>
      </c>
      <c r="J87" s="31" t="s">
        <v>87</v>
      </c>
    </row>
    <row r="88" spans="1:10" s="3" customFormat="1" ht="63" customHeight="1">
      <c r="A88" s="53"/>
      <c r="B88" s="29" t="s">
        <v>125</v>
      </c>
      <c r="C88" s="30">
        <v>258704.55</v>
      </c>
      <c r="D88" s="31" t="s">
        <v>18</v>
      </c>
      <c r="E88" s="31" t="s">
        <v>19</v>
      </c>
      <c r="F88" s="31" t="s">
        <v>19</v>
      </c>
      <c r="G88" s="31" t="s">
        <v>129</v>
      </c>
      <c r="H88" s="31" t="s">
        <v>87</v>
      </c>
      <c r="I88" s="31" t="s">
        <v>87</v>
      </c>
      <c r="J88" s="31" t="s">
        <v>87</v>
      </c>
    </row>
    <row r="89" spans="1:10" s="3" customFormat="1" ht="33" customHeight="1">
      <c r="A89" s="53"/>
      <c r="B89" s="50" t="s">
        <v>130</v>
      </c>
      <c r="C89" s="51">
        <f>+C78+C75</f>
        <v>8507729.5700000003</v>
      </c>
      <c r="D89" s="8"/>
      <c r="E89" s="8"/>
      <c r="F89" s="8"/>
      <c r="G89" s="8"/>
      <c r="H89" s="8"/>
      <c r="I89" s="8"/>
      <c r="J89" s="8"/>
    </row>
    <row r="90" spans="1:10" s="3" customFormat="1" ht="33" customHeight="1">
      <c r="A90" s="53"/>
      <c r="B90" s="56"/>
      <c r="C90" s="57"/>
      <c r="D90" s="8"/>
      <c r="E90" s="8"/>
      <c r="F90" s="8"/>
      <c r="G90" s="8"/>
      <c r="H90" s="8"/>
      <c r="I90" s="8"/>
      <c r="J90" s="8"/>
    </row>
    <row r="91" spans="1:10" s="3" customFormat="1" ht="33" customHeight="1">
      <c r="A91" s="53"/>
      <c r="B91" s="56"/>
      <c r="C91" s="57"/>
      <c r="D91" s="8"/>
      <c r="E91" s="8"/>
      <c r="F91" s="8"/>
      <c r="G91" s="8"/>
      <c r="H91" s="8"/>
      <c r="I91" s="8"/>
      <c r="J91" s="8"/>
    </row>
    <row r="92" spans="1:10" s="3" customFormat="1" ht="33" customHeight="1">
      <c r="A92" s="53"/>
      <c r="B92" s="56"/>
      <c r="C92" s="57"/>
      <c r="D92" s="8"/>
      <c r="E92" s="8"/>
      <c r="F92" s="8"/>
      <c r="G92" s="8"/>
      <c r="H92" s="8"/>
      <c r="I92" s="8"/>
      <c r="J92" s="8"/>
    </row>
    <row r="93" spans="1:10" s="3" customFormat="1" ht="33" customHeight="1">
      <c r="A93" s="53"/>
      <c r="B93" s="56"/>
      <c r="C93" s="57"/>
      <c r="D93" s="8"/>
      <c r="E93" s="8"/>
      <c r="F93" s="9" t="s">
        <v>131</v>
      </c>
      <c r="G93" s="9"/>
      <c r="H93" s="10">
        <v>24843.74</v>
      </c>
      <c r="I93" s="10"/>
      <c r="J93" s="10"/>
    </row>
    <row r="94" spans="1:10" s="3" customFormat="1" ht="33" customHeight="1">
      <c r="A94" s="53"/>
      <c r="B94" s="8"/>
      <c r="C94" s="8"/>
      <c r="D94" s="8"/>
      <c r="E94" s="8"/>
      <c r="F94" s="8"/>
      <c r="G94" s="8"/>
      <c r="H94" s="8"/>
      <c r="I94" s="8"/>
      <c r="J94" s="8"/>
    </row>
    <row r="95" spans="1:10" s="3" customFormat="1" ht="33" customHeight="1">
      <c r="A95" s="53"/>
      <c r="B95" s="35" t="s">
        <v>91</v>
      </c>
      <c r="C95" s="46">
        <f>+C96+C97</f>
        <v>24843.74</v>
      </c>
      <c r="D95" s="54"/>
      <c r="E95" s="54"/>
      <c r="F95" s="54"/>
      <c r="G95" s="54"/>
      <c r="H95" s="54"/>
      <c r="I95" s="54"/>
      <c r="J95" s="54"/>
    </row>
    <row r="96" spans="1:10" s="3" customFormat="1" ht="94.5" customHeight="1">
      <c r="A96" s="53"/>
      <c r="B96" s="29" t="s">
        <v>132</v>
      </c>
      <c r="C96" s="30">
        <v>24843.74</v>
      </c>
      <c r="D96" s="31" t="s">
        <v>18</v>
      </c>
      <c r="E96" s="31" t="s">
        <v>19</v>
      </c>
      <c r="F96" s="32" t="s">
        <v>112</v>
      </c>
      <c r="G96" s="31" t="s">
        <v>25</v>
      </c>
      <c r="H96" s="31" t="s">
        <v>87</v>
      </c>
      <c r="I96" s="31" t="s">
        <v>87</v>
      </c>
      <c r="J96" s="31" t="s">
        <v>87</v>
      </c>
    </row>
    <row r="97" spans="1:10" s="3" customFormat="1" ht="33" customHeight="1">
      <c r="A97" s="53"/>
      <c r="B97" s="8"/>
      <c r="C97" s="8"/>
      <c r="D97" s="8"/>
      <c r="E97" s="8"/>
      <c r="F97" s="8"/>
      <c r="G97" s="8"/>
      <c r="H97" s="8"/>
      <c r="I97" s="8"/>
      <c r="J97" s="8"/>
    </row>
    <row r="98" spans="1:10" s="3" customFormat="1" ht="33" customHeight="1">
      <c r="A98" s="53"/>
      <c r="B98" s="8"/>
      <c r="C98" s="8"/>
      <c r="D98" s="8"/>
      <c r="E98" s="8"/>
      <c r="F98" s="8"/>
      <c r="G98" s="8"/>
      <c r="H98" s="8"/>
      <c r="I98" s="8"/>
      <c r="J98" s="8"/>
    </row>
    <row r="99" spans="1:10" s="3" customFormat="1" ht="33" customHeight="1">
      <c r="A99" s="53"/>
      <c r="B99" s="8"/>
      <c r="C99" s="8"/>
      <c r="D99" s="8"/>
      <c r="E99" s="8"/>
      <c r="F99" s="8"/>
      <c r="G99" s="8"/>
      <c r="H99" s="8"/>
      <c r="I99" s="8"/>
      <c r="J99" s="8"/>
    </row>
    <row r="100" spans="1:10" s="3" customFormat="1" ht="33" customHeight="1">
      <c r="A100" s="53"/>
      <c r="B100" s="58"/>
      <c r="C100" s="8"/>
      <c r="D100" s="8"/>
      <c r="E100" s="8"/>
      <c r="F100" s="58"/>
      <c r="G100" s="58"/>
      <c r="H100" s="58"/>
      <c r="I100" s="58"/>
      <c r="J100" s="58"/>
    </row>
    <row r="101" spans="1:10" s="59" customFormat="1" ht="25.5">
      <c r="B101" s="60" t="s">
        <v>133</v>
      </c>
      <c r="F101" s="61" t="s">
        <v>134</v>
      </c>
      <c r="G101" s="61"/>
      <c r="H101" s="61"/>
      <c r="I101" s="61"/>
      <c r="J101" s="61"/>
    </row>
    <row r="102" spans="1:10" s="62" customFormat="1" ht="17.25" customHeight="1">
      <c r="B102" s="63" t="s">
        <v>135</v>
      </c>
      <c r="F102" s="64" t="s">
        <v>136</v>
      </c>
      <c r="G102" s="64"/>
      <c r="H102" s="64"/>
      <c r="I102" s="64"/>
      <c r="J102" s="64"/>
    </row>
    <row r="105" spans="1:10">
      <c r="B105" s="65" t="s">
        <v>137</v>
      </c>
    </row>
  </sheetData>
  <mergeCells count="26">
    <mergeCell ref="F101:J101"/>
    <mergeCell ref="F102:J102"/>
    <mergeCell ref="F68:G68"/>
    <mergeCell ref="H68:J68"/>
    <mergeCell ref="F73:G73"/>
    <mergeCell ref="H73:J73"/>
    <mergeCell ref="F93:G93"/>
    <mergeCell ref="H93:J93"/>
    <mergeCell ref="G7:G8"/>
    <mergeCell ref="H7:J7"/>
    <mergeCell ref="A9:J9"/>
    <mergeCell ref="A15:J15"/>
    <mergeCell ref="F50:G50"/>
    <mergeCell ref="H50:J50"/>
    <mergeCell ref="A7:A8"/>
    <mergeCell ref="B7:B8"/>
    <mergeCell ref="C7:C8"/>
    <mergeCell ref="D7:D8"/>
    <mergeCell ref="E7:E8"/>
    <mergeCell ref="F7:F8"/>
    <mergeCell ref="B1:J1"/>
    <mergeCell ref="B2:J2"/>
    <mergeCell ref="B3:J3"/>
    <mergeCell ref="B4:J4"/>
    <mergeCell ref="F5:G5"/>
    <mergeCell ref="H5:J5"/>
  </mergeCells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portrait" horizontalDpi="4294967293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10</xdr:col>
                <xdr:colOff>114300</xdr:colOff>
                <xdr:row>48</xdr:row>
                <xdr:rowOff>114300</xdr:rowOff>
              </from>
              <to>
                <xdr:col>10</xdr:col>
                <xdr:colOff>228600</xdr:colOff>
                <xdr:row>48</xdr:row>
                <xdr:rowOff>238125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autoPict="0" r:id="rId5">
            <anchor moveWithCells="1">
              <from>
                <xdr:col>10</xdr:col>
                <xdr:colOff>114300</xdr:colOff>
                <xdr:row>48</xdr:row>
                <xdr:rowOff>114300</xdr:rowOff>
              </from>
              <to>
                <xdr:col>10</xdr:col>
                <xdr:colOff>228600</xdr:colOff>
                <xdr:row>48</xdr:row>
                <xdr:rowOff>238125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</vt:lpstr>
      <vt:lpstr>'4TO TRIM'!Área_de_impresión</vt:lpstr>
      <vt:lpstr>'4TO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dcterms:created xsi:type="dcterms:W3CDTF">2020-01-29T19:25:20Z</dcterms:created>
  <dcterms:modified xsi:type="dcterms:W3CDTF">2020-01-29T19:25:40Z</dcterms:modified>
</cp:coreProperties>
</file>