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CIO DIF\Downloads\"/>
    </mc:Choice>
  </mc:AlternateContent>
  <bookViews>
    <workbookView xWindow="0" yWindow="0" windowWidth="20490" windowHeight="6765" activeTab="1"/>
  </bookViews>
  <sheets>
    <sheet name="Hoja1" sheetId="1" r:id="rId1"/>
    <sheet name="600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3" l="1"/>
  <c r="G6" i="3" s="1"/>
  <c r="E5" i="3"/>
  <c r="G5" i="3" s="1"/>
  <c r="E4" i="3"/>
  <c r="G4" i="3" s="1"/>
  <c r="E3" i="3"/>
  <c r="G3" i="3" s="1"/>
  <c r="H3" i="3" s="1"/>
  <c r="E2" i="3"/>
  <c r="G2" i="3" s="1"/>
  <c r="L121" i="2" l="1"/>
  <c r="M121" i="2" s="1"/>
  <c r="N121" i="2" s="1"/>
  <c r="O121" i="2" s="1"/>
  <c r="P121" i="2" s="1"/>
  <c r="Q121" i="2" s="1"/>
  <c r="R121" i="2" s="1"/>
  <c r="S121" i="2" s="1"/>
  <c r="T121" i="2" s="1"/>
  <c r="U121" i="2" s="1"/>
  <c r="V121" i="2" s="1"/>
  <c r="L110" i="2"/>
  <c r="M110" i="2" s="1"/>
  <c r="N110" i="2" s="1"/>
  <c r="O110" i="2" s="1"/>
  <c r="P110" i="2" s="1"/>
  <c r="Q110" i="2" s="1"/>
  <c r="R110" i="2" s="1"/>
  <c r="S110" i="2" s="1"/>
  <c r="T110" i="2" s="1"/>
  <c r="U110" i="2" s="1"/>
  <c r="V110" i="2" s="1"/>
  <c r="L109" i="2"/>
  <c r="M109" i="2" s="1"/>
  <c r="N109" i="2" s="1"/>
  <c r="O109" i="2" s="1"/>
  <c r="P109" i="2" s="1"/>
  <c r="Q109" i="2" s="1"/>
  <c r="R109" i="2" s="1"/>
  <c r="S109" i="2" s="1"/>
  <c r="T109" i="2" s="1"/>
  <c r="U109" i="2" s="1"/>
  <c r="V109" i="2" s="1"/>
  <c r="K139" i="2"/>
  <c r="K50" i="2"/>
  <c r="K51" i="2"/>
  <c r="K52" i="2"/>
  <c r="K53" i="2"/>
  <c r="K54" i="2"/>
  <c r="K55" i="2"/>
  <c r="K56" i="2"/>
  <c r="K57" i="2"/>
  <c r="K58" i="2"/>
  <c r="K59" i="2"/>
  <c r="K49" i="2"/>
  <c r="K47" i="2"/>
  <c r="K44" i="2"/>
  <c r="K221" i="2"/>
  <c r="K222" i="2"/>
  <c r="K223" i="2"/>
  <c r="K224" i="2"/>
  <c r="K220" i="2"/>
  <c r="K216" i="2"/>
  <c r="K217" i="2"/>
  <c r="K218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01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186" i="2"/>
  <c r="K181" i="2"/>
  <c r="K182" i="2"/>
  <c r="K183" i="2"/>
  <c r="K184" i="2"/>
  <c r="K180" i="2"/>
  <c r="K179" i="2"/>
  <c r="K178" i="2"/>
  <c r="K176" i="2"/>
  <c r="K175" i="2"/>
  <c r="K174" i="2"/>
  <c r="K173" i="2"/>
  <c r="K172" i="2"/>
  <c r="K171" i="2"/>
  <c r="K170" i="2"/>
  <c r="K168" i="2"/>
  <c r="K167" i="2"/>
  <c r="K166" i="2"/>
  <c r="K165" i="2"/>
  <c r="K163" i="2"/>
  <c r="K162" i="2"/>
  <c r="K161" i="2"/>
  <c r="K160" i="2"/>
  <c r="K159" i="2"/>
  <c r="K158" i="2"/>
  <c r="K157" i="2"/>
  <c r="K155" i="2"/>
  <c r="K153" i="2"/>
  <c r="K152" i="2"/>
  <c r="K149" i="2"/>
  <c r="K146" i="2"/>
  <c r="K145" i="2"/>
  <c r="K142" i="2"/>
  <c r="K141" i="2"/>
  <c r="K137" i="2"/>
  <c r="K136" i="2"/>
  <c r="K135" i="2"/>
  <c r="K134" i="2"/>
  <c r="K130" i="2"/>
  <c r="L130" i="2" s="1"/>
  <c r="M130" i="2" s="1"/>
  <c r="N130" i="2" s="1"/>
  <c r="O130" i="2" s="1"/>
  <c r="P130" i="2" s="1"/>
  <c r="Q130" i="2" s="1"/>
  <c r="R130" i="2" s="1"/>
  <c r="S130" i="2" s="1"/>
  <c r="T130" i="2" s="1"/>
  <c r="U130" i="2" s="1"/>
  <c r="V130" i="2" s="1"/>
  <c r="L129" i="2"/>
  <c r="M129" i="2" s="1"/>
  <c r="N129" i="2" s="1"/>
  <c r="O129" i="2" s="1"/>
  <c r="P129" i="2" s="1"/>
  <c r="Q129" i="2" s="1"/>
  <c r="R129" i="2" s="1"/>
  <c r="S129" i="2" s="1"/>
  <c r="T129" i="2" s="1"/>
  <c r="U129" i="2" s="1"/>
  <c r="V129" i="2" s="1"/>
  <c r="K129" i="2"/>
  <c r="K128" i="2"/>
  <c r="K125" i="2"/>
  <c r="K124" i="2"/>
  <c r="K123" i="2"/>
  <c r="K122" i="2"/>
  <c r="K121" i="2"/>
  <c r="K120" i="2"/>
  <c r="L120" i="2" s="1"/>
  <c r="M120" i="2" s="1"/>
  <c r="N120" i="2" s="1"/>
  <c r="O120" i="2" s="1"/>
  <c r="P120" i="2" s="1"/>
  <c r="Q120" i="2" s="1"/>
  <c r="R120" i="2" s="1"/>
  <c r="S120" i="2" s="1"/>
  <c r="T120" i="2" s="1"/>
  <c r="U120" i="2" s="1"/>
  <c r="V120" i="2" s="1"/>
  <c r="K117" i="2"/>
  <c r="L117" i="2" s="1"/>
  <c r="M117" i="2" s="1"/>
  <c r="N117" i="2" s="1"/>
  <c r="O117" i="2" s="1"/>
  <c r="P117" i="2" s="1"/>
  <c r="Q117" i="2" s="1"/>
  <c r="R117" i="2" s="1"/>
  <c r="S117" i="2" s="1"/>
  <c r="T117" i="2" s="1"/>
  <c r="U117" i="2" s="1"/>
  <c r="V117" i="2" s="1"/>
  <c r="K116" i="2"/>
  <c r="L116" i="2" s="1"/>
  <c r="M116" i="2" s="1"/>
  <c r="N116" i="2" s="1"/>
  <c r="O116" i="2" s="1"/>
  <c r="P116" i="2" s="1"/>
  <c r="Q116" i="2" s="1"/>
  <c r="R116" i="2" s="1"/>
  <c r="S116" i="2" s="1"/>
  <c r="T116" i="2" s="1"/>
  <c r="U116" i="2" s="1"/>
  <c r="V116" i="2" s="1"/>
  <c r="K115" i="2"/>
  <c r="K113" i="2"/>
  <c r="K111" i="2"/>
  <c r="L111" i="2" s="1"/>
  <c r="M111" i="2" s="1"/>
  <c r="N111" i="2" s="1"/>
  <c r="O111" i="2" s="1"/>
  <c r="P111" i="2" s="1"/>
  <c r="Q111" i="2" s="1"/>
  <c r="R111" i="2" s="1"/>
  <c r="S111" i="2" s="1"/>
  <c r="T111" i="2" s="1"/>
  <c r="U111" i="2" s="1"/>
  <c r="V111" i="2" s="1"/>
  <c r="K110" i="2"/>
  <c r="K109" i="2"/>
  <c r="K106" i="2"/>
  <c r="K105" i="2"/>
  <c r="K104" i="2"/>
  <c r="K102" i="2"/>
  <c r="K101" i="2"/>
  <c r="K99" i="2"/>
  <c r="K41" i="2"/>
  <c r="L41" i="2" s="1"/>
  <c r="M41" i="2" s="1"/>
  <c r="N41" i="2" s="1"/>
  <c r="O41" i="2" s="1"/>
  <c r="P41" i="2" s="1"/>
  <c r="Q41" i="2" s="1"/>
  <c r="R41" i="2" s="1"/>
  <c r="S41" i="2" s="1"/>
  <c r="T41" i="2" s="1"/>
  <c r="U41" i="2" s="1"/>
  <c r="V41" i="2" s="1"/>
  <c r="K40" i="2"/>
  <c r="L40" i="2" s="1"/>
  <c r="M40" i="2" s="1"/>
  <c r="N40" i="2" s="1"/>
  <c r="O40" i="2" s="1"/>
  <c r="P40" i="2" s="1"/>
  <c r="Q40" i="2" s="1"/>
  <c r="R40" i="2" s="1"/>
  <c r="S40" i="2" s="1"/>
  <c r="T40" i="2" s="1"/>
  <c r="U40" i="2" s="1"/>
  <c r="V40" i="2" s="1"/>
  <c r="K38" i="2"/>
  <c r="L38" i="2" s="1"/>
  <c r="M38" i="2" s="1"/>
  <c r="N38" i="2" s="1"/>
  <c r="O38" i="2" s="1"/>
  <c r="P38" i="2" s="1"/>
  <c r="Q38" i="2" s="1"/>
  <c r="R38" i="2" s="1"/>
  <c r="S38" i="2" s="1"/>
  <c r="T38" i="2" s="1"/>
  <c r="U38" i="2" s="1"/>
  <c r="V38" i="2" s="1"/>
  <c r="K45" i="2" l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M212" i="2"/>
  <c r="N212" i="2"/>
  <c r="O212" i="2" s="1"/>
  <c r="P212" i="2" s="1"/>
  <c r="Q212" i="2" s="1"/>
  <c r="R212" i="2" s="1"/>
  <c r="S212" i="2" s="1"/>
  <c r="T212" i="2" s="1"/>
  <c r="U212" i="2" s="1"/>
  <c r="V212" i="2" s="1"/>
  <c r="L212" i="2"/>
  <c r="L107" i="2"/>
  <c r="M107" i="2" s="1"/>
  <c r="N107" i="2" s="1"/>
  <c r="O107" i="2" s="1"/>
  <c r="P107" i="2" s="1"/>
  <c r="Q107" i="2" s="1"/>
  <c r="R107" i="2" s="1"/>
  <c r="S107" i="2" s="1"/>
  <c r="T107" i="2" s="1"/>
  <c r="U107" i="2" s="1"/>
  <c r="V107" i="2" s="1"/>
  <c r="K107" i="2"/>
  <c r="K39" i="2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L52" i="2"/>
  <c r="M52" i="2" s="1"/>
  <c r="N52" i="2" s="1"/>
  <c r="O52" i="2" s="1"/>
  <c r="P52" i="2" s="1"/>
  <c r="Q52" i="2" s="1"/>
  <c r="R52" i="2" s="1"/>
  <c r="S52" i="2" s="1"/>
  <c r="T52" i="2" s="1"/>
  <c r="U52" i="2" s="1"/>
  <c r="V52" i="2" s="1"/>
  <c r="L42" i="2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K42" i="2"/>
  <c r="K43" i="2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L37" i="2"/>
  <c r="M37" i="2" s="1"/>
  <c r="N37" i="2" s="1"/>
  <c r="O37" i="2" s="1"/>
  <c r="P37" i="2" s="1"/>
  <c r="Q37" i="2" s="1"/>
  <c r="R37" i="2" s="1"/>
  <c r="S37" i="2" s="1"/>
  <c r="T37" i="2" s="1"/>
  <c r="U37" i="2" s="1"/>
  <c r="V37" i="2" s="1"/>
  <c r="K37" i="2"/>
  <c r="L205" i="2"/>
  <c r="M205" i="2" s="1"/>
  <c r="N205" i="2" s="1"/>
  <c r="O205" i="2" s="1"/>
  <c r="P205" i="2" s="1"/>
  <c r="Q205" i="2" s="1"/>
  <c r="R205" i="2" s="1"/>
  <c r="S205" i="2" s="1"/>
  <c r="T205" i="2" s="1"/>
  <c r="U205" i="2" s="1"/>
  <c r="V205" i="2" s="1"/>
  <c r="L202" i="2"/>
  <c r="M202" i="2" s="1"/>
  <c r="N202" i="2" s="1"/>
  <c r="O202" i="2" s="1"/>
  <c r="P202" i="2" s="1"/>
  <c r="Q202" i="2" s="1"/>
  <c r="R202" i="2" s="1"/>
  <c r="S202" i="2" s="1"/>
  <c r="T202" i="2" s="1"/>
  <c r="U202" i="2" s="1"/>
  <c r="V202" i="2" s="1"/>
  <c r="L195" i="2"/>
  <c r="M195" i="2" s="1"/>
  <c r="N195" i="2" s="1"/>
  <c r="O195" i="2" s="1"/>
  <c r="P195" i="2" s="1"/>
  <c r="Q195" i="2" s="1"/>
  <c r="R195" i="2" s="1"/>
  <c r="S195" i="2" s="1"/>
  <c r="T195" i="2" s="1"/>
  <c r="U195" i="2" s="1"/>
  <c r="V195" i="2" s="1"/>
  <c r="L126" i="2"/>
  <c r="M126" i="2" s="1"/>
  <c r="N126" i="2" s="1"/>
  <c r="O126" i="2" s="1"/>
  <c r="P126" i="2" s="1"/>
  <c r="Q126" i="2" s="1"/>
  <c r="R126" i="2" s="1"/>
  <c r="S126" i="2" s="1"/>
  <c r="T126" i="2" s="1"/>
  <c r="U126" i="2" s="1"/>
  <c r="V126" i="2" s="1"/>
  <c r="K126" i="2"/>
  <c r="L114" i="2"/>
  <c r="M114" i="2" s="1"/>
  <c r="N114" i="2" s="1"/>
  <c r="O114" i="2" s="1"/>
  <c r="P114" i="2" s="1"/>
  <c r="Q114" i="2" s="1"/>
  <c r="R114" i="2" s="1"/>
  <c r="S114" i="2" s="1"/>
  <c r="T114" i="2" s="1"/>
  <c r="U114" i="2" s="1"/>
  <c r="V114" i="2" s="1"/>
  <c r="K114" i="2"/>
  <c r="K36" i="2"/>
  <c r="L36" i="2" s="1"/>
  <c r="M36" i="2" s="1"/>
  <c r="N36" i="2" s="1"/>
  <c r="O36" i="2" s="1"/>
  <c r="P36" i="2" s="1"/>
  <c r="Q36" i="2" s="1"/>
  <c r="R36" i="2" s="1"/>
  <c r="S36" i="2" s="1"/>
  <c r="T36" i="2" s="1"/>
  <c r="U36" i="2" s="1"/>
  <c r="V36" i="2" s="1"/>
  <c r="K34" i="2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V34" i="2" s="1"/>
  <c r="K33" i="2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K32" i="2"/>
  <c r="L32" i="2" s="1"/>
  <c r="J12" i="2"/>
  <c r="M32" i="2" l="1"/>
  <c r="C2" i="3"/>
  <c r="C4" i="3"/>
  <c r="L176" i="2"/>
  <c r="M176" i="2" s="1"/>
  <c r="N176" i="2" s="1"/>
  <c r="O176" i="2" s="1"/>
  <c r="P176" i="2" s="1"/>
  <c r="Q176" i="2" s="1"/>
  <c r="R176" i="2" s="1"/>
  <c r="S176" i="2" s="1"/>
  <c r="T176" i="2" s="1"/>
  <c r="U176" i="2" s="1"/>
  <c r="V176" i="2" s="1"/>
  <c r="J177" i="2"/>
  <c r="K46" i="2"/>
  <c r="L46" i="2" s="1"/>
  <c r="M46" i="2" s="1"/>
  <c r="N46" i="2" s="1"/>
  <c r="O46" i="2" s="1"/>
  <c r="P46" i="2" s="1"/>
  <c r="Q46" i="2" s="1"/>
  <c r="R46" i="2" s="1"/>
  <c r="S46" i="2" s="1"/>
  <c r="T46" i="2" s="1"/>
  <c r="U46" i="2" s="1"/>
  <c r="V46" i="2" s="1"/>
  <c r="K18" i="2"/>
  <c r="L18" i="2" s="1"/>
  <c r="M18" i="2" s="1"/>
  <c r="K17" i="2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N32" i="2" l="1"/>
  <c r="N18" i="2"/>
  <c r="C5" i="3"/>
  <c r="C1" i="3"/>
  <c r="O32" i="2" l="1"/>
  <c r="O18" i="2"/>
  <c r="L221" i="2"/>
  <c r="M221" i="2" s="1"/>
  <c r="N221" i="2" s="1"/>
  <c r="O221" i="2" s="1"/>
  <c r="P221" i="2" s="1"/>
  <c r="Q221" i="2" s="1"/>
  <c r="R221" i="2" s="1"/>
  <c r="S221" i="2" s="1"/>
  <c r="T221" i="2" s="1"/>
  <c r="U221" i="2" s="1"/>
  <c r="V221" i="2" s="1"/>
  <c r="L223" i="2"/>
  <c r="M223" i="2" s="1"/>
  <c r="N223" i="2" s="1"/>
  <c r="O223" i="2" s="1"/>
  <c r="P223" i="2" s="1"/>
  <c r="Q223" i="2" s="1"/>
  <c r="R223" i="2" s="1"/>
  <c r="S223" i="2" s="1"/>
  <c r="T223" i="2" s="1"/>
  <c r="U223" i="2" s="1"/>
  <c r="V223" i="2" s="1"/>
  <c r="J225" i="2"/>
  <c r="K93" i="2"/>
  <c r="K94" i="2"/>
  <c r="K95" i="2"/>
  <c r="K96" i="2"/>
  <c r="L96" i="2" s="1"/>
  <c r="M96" i="2" s="1"/>
  <c r="N96" i="2" s="1"/>
  <c r="O96" i="2" s="1"/>
  <c r="P96" i="2" s="1"/>
  <c r="Q96" i="2" s="1"/>
  <c r="R96" i="2" s="1"/>
  <c r="S96" i="2" s="1"/>
  <c r="T96" i="2" s="1"/>
  <c r="U96" i="2" s="1"/>
  <c r="V96" i="2" s="1"/>
  <c r="K97" i="2"/>
  <c r="K89" i="2"/>
  <c r="L89" i="2" s="1"/>
  <c r="M89" i="2" s="1"/>
  <c r="N89" i="2" s="1"/>
  <c r="O89" i="2" s="1"/>
  <c r="P89" i="2" s="1"/>
  <c r="Q89" i="2" s="1"/>
  <c r="R89" i="2" s="1"/>
  <c r="S89" i="2" s="1"/>
  <c r="T89" i="2" s="1"/>
  <c r="U89" i="2" s="1"/>
  <c r="V89" i="2" s="1"/>
  <c r="K90" i="2"/>
  <c r="L90" i="2" s="1"/>
  <c r="M90" i="2" s="1"/>
  <c r="N90" i="2" s="1"/>
  <c r="O90" i="2" s="1"/>
  <c r="P90" i="2" s="1"/>
  <c r="Q90" i="2" s="1"/>
  <c r="R90" i="2" s="1"/>
  <c r="S90" i="2" s="1"/>
  <c r="T90" i="2" s="1"/>
  <c r="U90" i="2" s="1"/>
  <c r="V90" i="2" s="1"/>
  <c r="K91" i="2"/>
  <c r="L91" i="2" s="1"/>
  <c r="M91" i="2" s="1"/>
  <c r="N91" i="2" s="1"/>
  <c r="O91" i="2" s="1"/>
  <c r="P91" i="2" s="1"/>
  <c r="Q91" i="2" s="1"/>
  <c r="R91" i="2" s="1"/>
  <c r="S91" i="2" s="1"/>
  <c r="T91" i="2" s="1"/>
  <c r="U91" i="2" s="1"/>
  <c r="V91" i="2" s="1"/>
  <c r="K92" i="2"/>
  <c r="K85" i="2"/>
  <c r="K86" i="2"/>
  <c r="L86" i="2" s="1"/>
  <c r="M86" i="2" s="1"/>
  <c r="N86" i="2" s="1"/>
  <c r="O86" i="2" s="1"/>
  <c r="P86" i="2" s="1"/>
  <c r="Q86" i="2" s="1"/>
  <c r="R86" i="2" s="1"/>
  <c r="S86" i="2" s="1"/>
  <c r="T86" i="2" s="1"/>
  <c r="U86" i="2" s="1"/>
  <c r="V86" i="2" s="1"/>
  <c r="K87" i="2"/>
  <c r="K88" i="2"/>
  <c r="K80" i="2"/>
  <c r="K81" i="2"/>
  <c r="L81" i="2" s="1"/>
  <c r="M81" i="2" s="1"/>
  <c r="N81" i="2" s="1"/>
  <c r="O81" i="2" s="1"/>
  <c r="P81" i="2" s="1"/>
  <c r="Q81" i="2" s="1"/>
  <c r="R81" i="2" s="1"/>
  <c r="S81" i="2" s="1"/>
  <c r="T81" i="2" s="1"/>
  <c r="U81" i="2" s="1"/>
  <c r="V81" i="2" s="1"/>
  <c r="K82" i="2"/>
  <c r="K83" i="2"/>
  <c r="K84" i="2"/>
  <c r="K76" i="2"/>
  <c r="L76" i="2" s="1"/>
  <c r="M76" i="2" s="1"/>
  <c r="N76" i="2" s="1"/>
  <c r="O76" i="2" s="1"/>
  <c r="P76" i="2" s="1"/>
  <c r="Q76" i="2" s="1"/>
  <c r="R76" i="2" s="1"/>
  <c r="S76" i="2" s="1"/>
  <c r="T76" i="2" s="1"/>
  <c r="U76" i="2" s="1"/>
  <c r="V76" i="2" s="1"/>
  <c r="K77" i="2"/>
  <c r="K78" i="2"/>
  <c r="K79" i="2"/>
  <c r="K74" i="2"/>
  <c r="K75" i="2"/>
  <c r="L75" i="2" s="1"/>
  <c r="M75" i="2" s="1"/>
  <c r="N75" i="2" s="1"/>
  <c r="O75" i="2" s="1"/>
  <c r="P75" i="2" s="1"/>
  <c r="Q75" i="2" s="1"/>
  <c r="R75" i="2" s="1"/>
  <c r="S75" i="2" s="1"/>
  <c r="T75" i="2" s="1"/>
  <c r="U75" i="2" s="1"/>
  <c r="V75" i="2" s="1"/>
  <c r="K71" i="2"/>
  <c r="K72" i="2"/>
  <c r="K73" i="2"/>
  <c r="K68" i="2"/>
  <c r="K69" i="2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K70" i="2"/>
  <c r="K66" i="2"/>
  <c r="L66" i="2" s="1"/>
  <c r="M66" i="2" s="1"/>
  <c r="N66" i="2" s="1"/>
  <c r="O66" i="2" s="1"/>
  <c r="P66" i="2" s="1"/>
  <c r="Q66" i="2" s="1"/>
  <c r="R66" i="2" s="1"/>
  <c r="S66" i="2" s="1"/>
  <c r="T66" i="2" s="1"/>
  <c r="U66" i="2" s="1"/>
  <c r="V66" i="2" s="1"/>
  <c r="K67" i="2"/>
  <c r="K63" i="2"/>
  <c r="L63" i="2" s="1"/>
  <c r="M63" i="2" s="1"/>
  <c r="N63" i="2" s="1"/>
  <c r="O63" i="2" s="1"/>
  <c r="P63" i="2" s="1"/>
  <c r="Q63" i="2" s="1"/>
  <c r="R63" i="2" s="1"/>
  <c r="S63" i="2" s="1"/>
  <c r="T63" i="2" s="1"/>
  <c r="U63" i="2" s="1"/>
  <c r="V63" i="2" s="1"/>
  <c r="K64" i="2"/>
  <c r="L64" i="2" s="1"/>
  <c r="M64" i="2" s="1"/>
  <c r="N64" i="2" s="1"/>
  <c r="O64" i="2" s="1"/>
  <c r="P64" i="2" s="1"/>
  <c r="Q64" i="2" s="1"/>
  <c r="R64" i="2" s="1"/>
  <c r="S64" i="2" s="1"/>
  <c r="T64" i="2" s="1"/>
  <c r="U64" i="2" s="1"/>
  <c r="V64" i="2" s="1"/>
  <c r="K65" i="2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K62" i="2"/>
  <c r="L62" i="2" s="1"/>
  <c r="M62" i="2" s="1"/>
  <c r="N62" i="2" s="1"/>
  <c r="O62" i="2" s="1"/>
  <c r="P62" i="2" s="1"/>
  <c r="Q62" i="2" s="1"/>
  <c r="R62" i="2" s="1"/>
  <c r="S62" i="2" s="1"/>
  <c r="T62" i="2" s="1"/>
  <c r="U62" i="2" s="1"/>
  <c r="V62" i="2" s="1"/>
  <c r="K61" i="2"/>
  <c r="K119" i="2"/>
  <c r="L119" i="2" s="1"/>
  <c r="M119" i="2" s="1"/>
  <c r="N119" i="2" s="1"/>
  <c r="O119" i="2" s="1"/>
  <c r="P119" i="2" s="1"/>
  <c r="Q119" i="2" s="1"/>
  <c r="R119" i="2" s="1"/>
  <c r="S119" i="2" s="1"/>
  <c r="T119" i="2" s="1"/>
  <c r="U119" i="2" s="1"/>
  <c r="V119" i="2" s="1"/>
  <c r="L204" i="2"/>
  <c r="M204" i="2" s="1"/>
  <c r="N204" i="2" s="1"/>
  <c r="L222" i="2"/>
  <c r="M222" i="2" s="1"/>
  <c r="N222" i="2" s="1"/>
  <c r="O222" i="2" s="1"/>
  <c r="K215" i="2"/>
  <c r="L215" i="2" s="1"/>
  <c r="L199" i="2"/>
  <c r="M199" i="2" s="1"/>
  <c r="N199" i="2" s="1"/>
  <c r="O199" i="2" s="1"/>
  <c r="P199" i="2" s="1"/>
  <c r="Q199" i="2" s="1"/>
  <c r="R199" i="2" s="1"/>
  <c r="S199" i="2" s="1"/>
  <c r="T199" i="2" s="1"/>
  <c r="U199" i="2" s="1"/>
  <c r="V199" i="2" s="1"/>
  <c r="K127" i="2"/>
  <c r="L127" i="2" s="1"/>
  <c r="L192" i="2"/>
  <c r="K169" i="2"/>
  <c r="L167" i="2"/>
  <c r="K156" i="2"/>
  <c r="L156" i="2" s="1"/>
  <c r="K154" i="2"/>
  <c r="L154" i="2" s="1"/>
  <c r="M154" i="2" s="1"/>
  <c r="K144" i="2"/>
  <c r="L144" i="2" s="1"/>
  <c r="M144" i="2" s="1"/>
  <c r="N144" i="2" s="1"/>
  <c r="O144" i="2" s="1"/>
  <c r="P144" i="2" s="1"/>
  <c r="Q144" i="2" s="1"/>
  <c r="R144" i="2" s="1"/>
  <c r="S144" i="2" s="1"/>
  <c r="T144" i="2" s="1"/>
  <c r="U144" i="2" s="1"/>
  <c r="V144" i="2" s="1"/>
  <c r="K150" i="2"/>
  <c r="L150" i="2" s="1"/>
  <c r="M150" i="2" s="1"/>
  <c r="N150" i="2" s="1"/>
  <c r="O150" i="2" s="1"/>
  <c r="P150" i="2" s="1"/>
  <c r="Q150" i="2" s="1"/>
  <c r="R150" i="2" s="1"/>
  <c r="S150" i="2" s="1"/>
  <c r="T150" i="2" s="1"/>
  <c r="U150" i="2" s="1"/>
  <c r="V150" i="2" s="1"/>
  <c r="K147" i="2"/>
  <c r="L147" i="2" s="1"/>
  <c r="K148" i="2"/>
  <c r="L148" i="2" s="1"/>
  <c r="M148" i="2" s="1"/>
  <c r="N148" i="2" s="1"/>
  <c r="O148" i="2" s="1"/>
  <c r="K140" i="2"/>
  <c r="L140" i="2" s="1"/>
  <c r="K138" i="2"/>
  <c r="L138" i="2" s="1"/>
  <c r="M138" i="2" s="1"/>
  <c r="N138" i="2" s="1"/>
  <c r="O138" i="2" s="1"/>
  <c r="P138" i="2" s="1"/>
  <c r="Q138" i="2" s="1"/>
  <c r="R138" i="2" s="1"/>
  <c r="S138" i="2" s="1"/>
  <c r="T138" i="2" s="1"/>
  <c r="U138" i="2" s="1"/>
  <c r="V138" i="2" s="1"/>
  <c r="K132" i="2"/>
  <c r="K112" i="2"/>
  <c r="L112" i="2" s="1"/>
  <c r="K103" i="2"/>
  <c r="L103" i="2" s="1"/>
  <c r="L53" i="2"/>
  <c r="K35" i="2"/>
  <c r="L35" i="2" s="1"/>
  <c r="L48" i="2" s="1"/>
  <c r="J219" i="2"/>
  <c r="J214" i="2"/>
  <c r="J200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J164" i="2"/>
  <c r="J151" i="2"/>
  <c r="J143" i="2"/>
  <c r="J133" i="2"/>
  <c r="J131" i="2"/>
  <c r="J118" i="2"/>
  <c r="J108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J98" i="2"/>
  <c r="J60" i="2"/>
  <c r="J48" i="2"/>
  <c r="J31" i="2"/>
  <c r="K30" i="2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K29" i="2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K28" i="2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K27" i="2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K26" i="2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K25" i="2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K24" i="2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K23" i="2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K22" i="2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K21" i="2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K20" i="2"/>
  <c r="K16" i="2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K15" i="2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K14" i="2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K13" i="2"/>
  <c r="J19" i="2"/>
  <c r="K11" i="2"/>
  <c r="L132" i="2" l="1"/>
  <c r="K133" i="2"/>
  <c r="L169" i="2"/>
  <c r="M169" i="2" s="1"/>
  <c r="N169" i="2" s="1"/>
  <c r="O169" i="2" s="1"/>
  <c r="P169" i="2" s="1"/>
  <c r="Q169" i="2" s="1"/>
  <c r="R169" i="2" s="1"/>
  <c r="S169" i="2" s="1"/>
  <c r="T169" i="2" s="1"/>
  <c r="U169" i="2" s="1"/>
  <c r="V169" i="2" s="1"/>
  <c r="K177" i="2"/>
  <c r="K98" i="2"/>
  <c r="L61" i="2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K225" i="2"/>
  <c r="L225" i="2" s="1"/>
  <c r="C3" i="3"/>
  <c r="C11" i="3" s="1"/>
  <c r="P32" i="2"/>
  <c r="L98" i="2"/>
  <c r="M98" i="2" s="1"/>
  <c r="N98" i="2" s="1"/>
  <c r="O98" i="2" s="1"/>
  <c r="P98" i="2" s="1"/>
  <c r="Q98" i="2" s="1"/>
  <c r="R98" i="2" s="1"/>
  <c r="S98" i="2" s="1"/>
  <c r="T98" i="2" s="1"/>
  <c r="U98" i="2" s="1"/>
  <c r="V98" i="2" s="1"/>
  <c r="L13" i="2"/>
  <c r="P18" i="2"/>
  <c r="K108" i="2"/>
  <c r="K214" i="2"/>
  <c r="M103" i="2"/>
  <c r="N103" i="2" s="1"/>
  <c r="O103" i="2" s="1"/>
  <c r="L108" i="2"/>
  <c r="L219" i="2"/>
  <c r="M215" i="2"/>
  <c r="L203" i="2"/>
  <c r="K12" i="2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K164" i="2"/>
  <c r="K143" i="2"/>
  <c r="K219" i="2"/>
  <c r="J226" i="2"/>
  <c r="L224" i="2"/>
  <c r="M224" i="2" s="1"/>
  <c r="N224" i="2" s="1"/>
  <c r="O224" i="2" s="1"/>
  <c r="P224" i="2" s="1"/>
  <c r="Q224" i="2" s="1"/>
  <c r="R224" i="2" s="1"/>
  <c r="S224" i="2" s="1"/>
  <c r="T224" i="2" s="1"/>
  <c r="U224" i="2" s="1"/>
  <c r="V224" i="2" s="1"/>
  <c r="K131" i="2"/>
  <c r="K151" i="2"/>
  <c r="O204" i="2"/>
  <c r="P222" i="2"/>
  <c r="L131" i="2"/>
  <c r="M127" i="2"/>
  <c r="M132" i="2"/>
  <c r="N132" i="2" s="1"/>
  <c r="O132" i="2" s="1"/>
  <c r="P132" i="2" s="1"/>
  <c r="L133" i="2"/>
  <c r="M192" i="2"/>
  <c r="L200" i="2"/>
  <c r="K200" i="2"/>
  <c r="M156" i="2"/>
  <c r="N156" i="2" s="1"/>
  <c r="O156" i="2" s="1"/>
  <c r="P156" i="2" s="1"/>
  <c r="Q156" i="2" s="1"/>
  <c r="R156" i="2" s="1"/>
  <c r="S156" i="2" s="1"/>
  <c r="T156" i="2" s="1"/>
  <c r="U156" i="2" s="1"/>
  <c r="V156" i="2" s="1"/>
  <c r="L164" i="2"/>
  <c r="L143" i="2"/>
  <c r="M140" i="2"/>
  <c r="N140" i="2" s="1"/>
  <c r="O140" i="2" s="1"/>
  <c r="P140" i="2" s="1"/>
  <c r="Q140" i="2" s="1"/>
  <c r="R140" i="2" s="1"/>
  <c r="S140" i="2" s="1"/>
  <c r="T140" i="2" s="1"/>
  <c r="U140" i="2" s="1"/>
  <c r="V140" i="2" s="1"/>
  <c r="L151" i="2"/>
  <c r="M147" i="2"/>
  <c r="N147" i="2" s="1"/>
  <c r="O147" i="2" s="1"/>
  <c r="P147" i="2" s="1"/>
  <c r="Q147" i="2" s="1"/>
  <c r="R147" i="2" s="1"/>
  <c r="S147" i="2" s="1"/>
  <c r="T147" i="2" s="1"/>
  <c r="U147" i="2" s="1"/>
  <c r="V147" i="2" s="1"/>
  <c r="N154" i="2"/>
  <c r="M167" i="2"/>
  <c r="P148" i="2"/>
  <c r="M112" i="2"/>
  <c r="L118" i="2"/>
  <c r="K118" i="2"/>
  <c r="K48" i="2"/>
  <c r="M35" i="2"/>
  <c r="M53" i="2"/>
  <c r="L60" i="2"/>
  <c r="K60" i="2"/>
  <c r="L11" i="2"/>
  <c r="K31" i="2"/>
  <c r="L20" i="2"/>
  <c r="K231" i="1"/>
  <c r="L231" i="1"/>
  <c r="M231" i="1"/>
  <c r="N231" i="1"/>
  <c r="O231" i="1"/>
  <c r="P231" i="1"/>
  <c r="Q231" i="1"/>
  <c r="R231" i="1"/>
  <c r="S231" i="1"/>
  <c r="T231" i="1"/>
  <c r="U231" i="1"/>
  <c r="V231" i="1"/>
  <c r="J231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J224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J219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J200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J186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J177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J165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J152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J144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J136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J134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J121" i="1"/>
  <c r="M151" i="2" l="1"/>
  <c r="Q32" i="2"/>
  <c r="N35" i="2"/>
  <c r="M48" i="2"/>
  <c r="M177" i="2"/>
  <c r="L177" i="2"/>
  <c r="N143" i="2"/>
  <c r="K19" i="2"/>
  <c r="M13" i="2"/>
  <c r="L19" i="2"/>
  <c r="L227" i="2" s="1"/>
  <c r="Q18" i="2"/>
  <c r="N164" i="2"/>
  <c r="M108" i="2"/>
  <c r="K226" i="2"/>
  <c r="J227" i="2"/>
  <c r="L214" i="2"/>
  <c r="M203" i="2"/>
  <c r="N215" i="2"/>
  <c r="M219" i="2"/>
  <c r="M225" i="2"/>
  <c r="L226" i="2"/>
  <c r="M133" i="2"/>
  <c r="P204" i="2"/>
  <c r="Q222" i="2"/>
  <c r="N127" i="2"/>
  <c r="M131" i="2"/>
  <c r="N108" i="2"/>
  <c r="O133" i="2"/>
  <c r="O154" i="2"/>
  <c r="O164" i="2" s="1"/>
  <c r="N133" i="2"/>
  <c r="M164" i="2"/>
  <c r="M200" i="2"/>
  <c r="N192" i="2"/>
  <c r="M143" i="2"/>
  <c r="N151" i="2"/>
  <c r="N167" i="2"/>
  <c r="N177" i="2" s="1"/>
  <c r="P154" i="2"/>
  <c r="O151" i="2"/>
  <c r="Q148" i="2"/>
  <c r="P151" i="2"/>
  <c r="O143" i="2"/>
  <c r="Q132" i="2"/>
  <c r="P133" i="2"/>
  <c r="M118" i="2"/>
  <c r="N112" i="2"/>
  <c r="O108" i="2"/>
  <c r="P103" i="2"/>
  <c r="M60" i="2"/>
  <c r="N53" i="2"/>
  <c r="L31" i="2"/>
  <c r="M20" i="2"/>
  <c r="M11" i="2"/>
  <c r="K112" i="1"/>
  <c r="L112" i="1"/>
  <c r="M112" i="1"/>
  <c r="N112" i="1"/>
  <c r="O112" i="1"/>
  <c r="P112" i="1"/>
  <c r="Q112" i="1"/>
  <c r="R112" i="1"/>
  <c r="S112" i="1"/>
  <c r="T112" i="1"/>
  <c r="U112" i="1"/>
  <c r="V112" i="1"/>
  <c r="J112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J104" i="1"/>
  <c r="J102" i="1"/>
  <c r="K59" i="1"/>
  <c r="L59" i="1"/>
  <c r="M59" i="1"/>
  <c r="N59" i="1"/>
  <c r="O59" i="1"/>
  <c r="P59" i="1"/>
  <c r="Q59" i="1"/>
  <c r="R59" i="1"/>
  <c r="S59" i="1"/>
  <c r="T59" i="1"/>
  <c r="U59" i="1"/>
  <c r="V59" i="1"/>
  <c r="J59" i="1"/>
  <c r="K48" i="1"/>
  <c r="L48" i="1"/>
  <c r="M48" i="1"/>
  <c r="N48" i="1"/>
  <c r="O48" i="1"/>
  <c r="P48" i="1"/>
  <c r="Q48" i="1"/>
  <c r="R48" i="1"/>
  <c r="S48" i="1"/>
  <c r="T48" i="1"/>
  <c r="U48" i="1"/>
  <c r="V48" i="1"/>
  <c r="J48" i="1"/>
  <c r="J27" i="1"/>
  <c r="K26" i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K25" i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K24" i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K23" i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K22" i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K21" i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K20" i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K19" i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K18" i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K17" i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K16" i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K15" i="1"/>
  <c r="O35" i="2" l="1"/>
  <c r="N48" i="2"/>
  <c r="R32" i="2"/>
  <c r="K227" i="2"/>
  <c r="N13" i="2"/>
  <c r="M19" i="2"/>
  <c r="M227" i="2" s="1"/>
  <c r="R18" i="2"/>
  <c r="O215" i="2"/>
  <c r="N219" i="2"/>
  <c r="N203" i="2"/>
  <c r="M214" i="2"/>
  <c r="N225" i="2"/>
  <c r="M226" i="2"/>
  <c r="Q204" i="2"/>
  <c r="R222" i="2"/>
  <c r="O127" i="2"/>
  <c r="N131" i="2"/>
  <c r="O192" i="2"/>
  <c r="N200" i="2"/>
  <c r="O167" i="2"/>
  <c r="O177" i="2" s="1"/>
  <c r="Q154" i="2"/>
  <c r="P164" i="2"/>
  <c r="Q151" i="2"/>
  <c r="R148" i="2"/>
  <c r="P143" i="2"/>
  <c r="R132" i="2"/>
  <c r="Q133" i="2"/>
  <c r="O112" i="2"/>
  <c r="N118" i="2"/>
  <c r="Q103" i="2"/>
  <c r="P108" i="2"/>
  <c r="O53" i="2"/>
  <c r="N60" i="2"/>
  <c r="N11" i="2"/>
  <c r="M31" i="2"/>
  <c r="N20" i="2"/>
  <c r="K27" i="1"/>
  <c r="L15" i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K11" i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K10" i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K9" i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J8" i="1"/>
  <c r="J14" i="1" s="1"/>
  <c r="J232" i="1" s="1"/>
  <c r="K7" i="1"/>
  <c r="S32" i="2" l="1"/>
  <c r="P35" i="2"/>
  <c r="O48" i="2"/>
  <c r="O13" i="2"/>
  <c r="N19" i="2"/>
  <c r="N227" i="2" s="1"/>
  <c r="S18" i="2"/>
  <c r="O203" i="2"/>
  <c r="N214" i="2"/>
  <c r="O219" i="2"/>
  <c r="P215" i="2"/>
  <c r="O225" i="2"/>
  <c r="N226" i="2"/>
  <c r="R204" i="2"/>
  <c r="S222" i="2"/>
  <c r="O131" i="2"/>
  <c r="P127" i="2"/>
  <c r="P192" i="2"/>
  <c r="O200" i="2"/>
  <c r="P167" i="2"/>
  <c r="P177" i="2" s="1"/>
  <c r="Q164" i="2"/>
  <c r="R154" i="2"/>
  <c r="S148" i="2"/>
  <c r="R151" i="2"/>
  <c r="Q143" i="2"/>
  <c r="S132" i="2"/>
  <c r="R133" i="2"/>
  <c r="P112" i="2"/>
  <c r="O118" i="2"/>
  <c r="Q108" i="2"/>
  <c r="R103" i="2"/>
  <c r="P53" i="2"/>
  <c r="O60" i="2"/>
  <c r="N31" i="2"/>
  <c r="O20" i="2"/>
  <c r="O11" i="2"/>
  <c r="K8" i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L7" i="1"/>
  <c r="M15" i="1"/>
  <c r="L27" i="1"/>
  <c r="Q35" i="2" l="1"/>
  <c r="P48" i="2"/>
  <c r="T32" i="2"/>
  <c r="P13" i="2"/>
  <c r="O19" i="2"/>
  <c r="O227" i="2" s="1"/>
  <c r="T18" i="2"/>
  <c r="P203" i="2"/>
  <c r="O214" i="2"/>
  <c r="P219" i="2"/>
  <c r="Q215" i="2"/>
  <c r="P225" i="2"/>
  <c r="O226" i="2"/>
  <c r="S204" i="2"/>
  <c r="T222" i="2"/>
  <c r="Q127" i="2"/>
  <c r="P131" i="2"/>
  <c r="Q192" i="2"/>
  <c r="P200" i="2"/>
  <c r="Q167" i="2"/>
  <c r="Q177" i="2" s="1"/>
  <c r="S154" i="2"/>
  <c r="R164" i="2"/>
  <c r="S151" i="2"/>
  <c r="T148" i="2"/>
  <c r="R143" i="2"/>
  <c r="T132" i="2"/>
  <c r="S133" i="2"/>
  <c r="Q112" i="2"/>
  <c r="P118" i="2"/>
  <c r="S103" i="2"/>
  <c r="R108" i="2"/>
  <c r="Q53" i="2"/>
  <c r="P60" i="2"/>
  <c r="O31" i="2"/>
  <c r="P20" i="2"/>
  <c r="P11" i="2"/>
  <c r="M27" i="1"/>
  <c r="N15" i="1"/>
  <c r="M7" i="1"/>
  <c r="L14" i="1"/>
  <c r="L232" i="1" s="1"/>
  <c r="K14" i="1"/>
  <c r="K232" i="1" s="1"/>
  <c r="U32" i="2" l="1"/>
  <c r="R35" i="2"/>
  <c r="Q48" i="2"/>
  <c r="Q13" i="2"/>
  <c r="P19" i="2"/>
  <c r="P227" i="2" s="1"/>
  <c r="U18" i="2"/>
  <c r="Q203" i="2"/>
  <c r="P214" i="2"/>
  <c r="R215" i="2"/>
  <c r="Q219" i="2"/>
  <c r="Q225" i="2"/>
  <c r="P226" i="2"/>
  <c r="T204" i="2"/>
  <c r="U222" i="2"/>
  <c r="Q131" i="2"/>
  <c r="R127" i="2"/>
  <c r="Q200" i="2"/>
  <c r="R192" i="2"/>
  <c r="R167" i="2"/>
  <c r="R177" i="2" s="1"/>
  <c r="S164" i="2"/>
  <c r="T154" i="2"/>
  <c r="U148" i="2"/>
  <c r="T151" i="2"/>
  <c r="S143" i="2"/>
  <c r="U132" i="2"/>
  <c r="T133" i="2"/>
  <c r="Q118" i="2"/>
  <c r="R112" i="2"/>
  <c r="S108" i="2"/>
  <c r="T103" i="2"/>
  <c r="Q60" i="2"/>
  <c r="R53" i="2"/>
  <c r="Q11" i="2"/>
  <c r="P31" i="2"/>
  <c r="Q20" i="2"/>
  <c r="N7" i="1"/>
  <c r="M14" i="1"/>
  <c r="M232" i="1" s="1"/>
  <c r="O15" i="1"/>
  <c r="N27" i="1"/>
  <c r="S35" i="2" l="1"/>
  <c r="R48" i="2"/>
  <c r="V32" i="2"/>
  <c r="R13" i="2"/>
  <c r="Q19" i="2"/>
  <c r="Q227" i="2" s="1"/>
  <c r="V18" i="2"/>
  <c r="S215" i="2"/>
  <c r="R219" i="2"/>
  <c r="R203" i="2"/>
  <c r="Q214" i="2"/>
  <c r="R225" i="2"/>
  <c r="Q226" i="2"/>
  <c r="U204" i="2"/>
  <c r="V222" i="2"/>
  <c r="S127" i="2"/>
  <c r="R131" i="2"/>
  <c r="S192" i="2"/>
  <c r="R200" i="2"/>
  <c r="S167" i="2"/>
  <c r="S177" i="2" s="1"/>
  <c r="U154" i="2"/>
  <c r="T164" i="2"/>
  <c r="U151" i="2"/>
  <c r="V148" i="2"/>
  <c r="V151" i="2" s="1"/>
  <c r="T143" i="2"/>
  <c r="V132" i="2"/>
  <c r="V133" i="2" s="1"/>
  <c r="U133" i="2"/>
  <c r="S112" i="2"/>
  <c r="R118" i="2"/>
  <c r="U103" i="2"/>
  <c r="T108" i="2"/>
  <c r="S53" i="2"/>
  <c r="R60" i="2"/>
  <c r="Q31" i="2"/>
  <c r="R20" i="2"/>
  <c r="R11" i="2"/>
  <c r="P15" i="1"/>
  <c r="O27" i="1"/>
  <c r="O7" i="1"/>
  <c r="N14" i="1"/>
  <c r="N232" i="1" s="1"/>
  <c r="T35" i="2" l="1"/>
  <c r="S48" i="2"/>
  <c r="S13" i="2"/>
  <c r="R19" i="2"/>
  <c r="R227" i="2" s="1"/>
  <c r="S203" i="2"/>
  <c r="R214" i="2"/>
  <c r="S219" i="2"/>
  <c r="T215" i="2"/>
  <c r="S225" i="2"/>
  <c r="R226" i="2"/>
  <c r="V204" i="2"/>
  <c r="S131" i="2"/>
  <c r="T127" i="2"/>
  <c r="S200" i="2"/>
  <c r="T192" i="2"/>
  <c r="T167" i="2"/>
  <c r="T177" i="2" s="1"/>
  <c r="U164" i="2"/>
  <c r="V154" i="2"/>
  <c r="V164" i="2" s="1"/>
  <c r="V143" i="2"/>
  <c r="U143" i="2"/>
  <c r="S118" i="2"/>
  <c r="T112" i="2"/>
  <c r="U108" i="2"/>
  <c r="V103" i="2"/>
  <c r="V108" i="2" s="1"/>
  <c r="S60" i="2"/>
  <c r="T53" i="2"/>
  <c r="S11" i="2"/>
  <c r="R31" i="2"/>
  <c r="S20" i="2"/>
  <c r="P7" i="1"/>
  <c r="O14" i="1"/>
  <c r="O232" i="1" s="1"/>
  <c r="Q15" i="1"/>
  <c r="P27" i="1"/>
  <c r="U35" i="2" l="1"/>
  <c r="T48" i="2"/>
  <c r="T13" i="2"/>
  <c r="S19" i="2"/>
  <c r="S227" i="2" s="1"/>
  <c r="T203" i="2"/>
  <c r="S214" i="2"/>
  <c r="U215" i="2"/>
  <c r="T219" i="2"/>
  <c r="T225" i="2"/>
  <c r="S226" i="2"/>
  <c r="U127" i="2"/>
  <c r="T131" i="2"/>
  <c r="U192" i="2"/>
  <c r="T200" i="2"/>
  <c r="U167" i="2"/>
  <c r="U177" i="2" s="1"/>
  <c r="U112" i="2"/>
  <c r="T118" i="2"/>
  <c r="U53" i="2"/>
  <c r="T60" i="2"/>
  <c r="S31" i="2"/>
  <c r="T20" i="2"/>
  <c r="T11" i="2"/>
  <c r="R15" i="1"/>
  <c r="Q27" i="1"/>
  <c r="Q7" i="1"/>
  <c r="P14" i="1"/>
  <c r="P232" i="1" s="1"/>
  <c r="V35" i="2" l="1"/>
  <c r="V48" i="2" s="1"/>
  <c r="U48" i="2"/>
  <c r="U13" i="2"/>
  <c r="T19" i="2"/>
  <c r="U219" i="2"/>
  <c r="V215" i="2"/>
  <c r="V219" i="2" s="1"/>
  <c r="U203" i="2"/>
  <c r="T214" i="2"/>
  <c r="U225" i="2"/>
  <c r="T226" i="2"/>
  <c r="U131" i="2"/>
  <c r="V127" i="2"/>
  <c r="V131" i="2" s="1"/>
  <c r="U200" i="2"/>
  <c r="V192" i="2"/>
  <c r="V200" i="2" s="1"/>
  <c r="V167" i="2"/>
  <c r="V177" i="2" s="1"/>
  <c r="U118" i="2"/>
  <c r="V112" i="2"/>
  <c r="V118" i="2" s="1"/>
  <c r="U60" i="2"/>
  <c r="V53" i="2"/>
  <c r="V60" i="2" s="1"/>
  <c r="U11" i="2"/>
  <c r="T31" i="2"/>
  <c r="T227" i="2" s="1"/>
  <c r="U20" i="2"/>
  <c r="R7" i="1"/>
  <c r="Q14" i="1"/>
  <c r="Q232" i="1" s="1"/>
  <c r="S15" i="1"/>
  <c r="R27" i="1"/>
  <c r="V13" i="2" l="1"/>
  <c r="U19" i="2"/>
  <c r="U227" i="2" s="1"/>
  <c r="V203" i="2"/>
  <c r="V214" i="2" s="1"/>
  <c r="U214" i="2"/>
  <c r="V225" i="2"/>
  <c r="V226" i="2" s="1"/>
  <c r="U226" i="2"/>
  <c r="U31" i="2"/>
  <c r="V20" i="2"/>
  <c r="V31" i="2" s="1"/>
  <c r="V11" i="2"/>
  <c r="T15" i="1"/>
  <c r="S27" i="1"/>
  <c r="S7" i="1"/>
  <c r="R14" i="1"/>
  <c r="R232" i="1" s="1"/>
  <c r="V19" i="2" l="1"/>
  <c r="V227" i="2" s="1"/>
  <c r="U15" i="1"/>
  <c r="T27" i="1"/>
  <c r="T7" i="1"/>
  <c r="S14" i="1"/>
  <c r="S232" i="1" s="1"/>
  <c r="V15" i="1" l="1"/>
  <c r="V27" i="1" s="1"/>
  <c r="U27" i="1"/>
  <c r="U7" i="1"/>
  <c r="T14" i="1"/>
  <c r="T232" i="1" s="1"/>
  <c r="V7" i="1" l="1"/>
  <c r="V14" i="1" s="1"/>
  <c r="V232" i="1" s="1"/>
  <c r="U14" i="1"/>
  <c r="U232" i="1" s="1"/>
</calcChain>
</file>

<file path=xl/sharedStrings.xml><?xml version="1.0" encoding="utf-8"?>
<sst xmlns="http://schemas.openxmlformats.org/spreadsheetml/2006/main" count="722" uniqueCount="199">
  <si>
    <t>FUENTE DE FINANCIAMIENTO</t>
  </si>
  <si>
    <t>TIPO DE GASTO</t>
  </si>
  <si>
    <t>PARTIDA CONTABLE ESPECIFICA</t>
  </si>
  <si>
    <t xml:space="preserve">CLAVE </t>
  </si>
  <si>
    <t>CONCEPTO</t>
  </si>
  <si>
    <t>PROYECTO PROCESO</t>
  </si>
  <si>
    <t>CLAVE</t>
  </si>
  <si>
    <t>UNIDAD ADMINISTRATIVA /RESPONSABLE</t>
  </si>
  <si>
    <t>ANUAL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</si>
  <si>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</si>
  <si>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</si>
  <si>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</si>
  <si>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</si>
  <si>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</si>
  <si>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</si>
  <si>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</si>
  <si>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</si>
  <si>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</si>
  <si>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</si>
  <si>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</si>
  <si>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</si>
  <si>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RECURSOS ESTATALES</t>
  </si>
  <si>
    <t>R01</t>
  </si>
  <si>
    <t>RECOPILACION CONTROL Y MANEJO DE INFORMACION OPORTUNA,GENERACION DE DOCUMENTOS PARA DIFERENTES AMBITOS DE APLICACIÓN Y CAPACITACION PARA L PERSONAL ADMINISTRATIVO</t>
  </si>
  <si>
    <t>DIRECCION GENERAL</t>
  </si>
  <si>
    <t>CORRIENTE</t>
  </si>
  <si>
    <t>MATERIALES,UTILES DE IMPRESIÓN Y REPRODUCCION</t>
  </si>
  <si>
    <t>MATERIAL IMPRESO E INFORMACION DIGITAL</t>
  </si>
  <si>
    <t>PRODUCTOS ALIMENTICIOS PARA PERSONAS</t>
  </si>
  <si>
    <t>SERVICIOS DE APOYO ADMINISTRATIVO,FOTOCOPIADO E IMPRESIÓN</t>
  </si>
  <si>
    <t>PERIODICOS Y REVISTAS</t>
  </si>
  <si>
    <t>IMPRESIONES Y PUBLICACIONES OFICIALES</t>
  </si>
  <si>
    <t>VIATICOS EN EL PAIS</t>
  </si>
  <si>
    <t>TOTAL PRESUPUESTADO</t>
  </si>
  <si>
    <t>VESTUARIO Y UNIFORMES</t>
  </si>
  <si>
    <t>PRODUCTOS TEXTILES</t>
  </si>
  <si>
    <t>SERVICIO DE ENERGIA ELECTRICA</t>
  </si>
  <si>
    <t>SERVICIO TELEFONICO TRADICIONAL</t>
  </si>
  <si>
    <t>SERVICIO DE TELEFONICA CELULAR</t>
  </si>
  <si>
    <t>ARRENDAMIENTO DE EDIFICIOS LOCALES</t>
  </si>
  <si>
    <t>PASAJES AEREOS</t>
  </si>
  <si>
    <t>PASAJES TERRESTRES</t>
  </si>
  <si>
    <t>OTROS SERVICIOS DE TRASLADO Y HOSPEDAJE</t>
  </si>
  <si>
    <t>CONGRESOS Y CONVENCIONES</t>
  </si>
  <si>
    <t>EXPOSICIONES</t>
  </si>
  <si>
    <t>R02</t>
  </si>
  <si>
    <t>GASTOS DE REPRESENTACION, JUNTAS DE TRABAJO,ASISTENCIA A CEREMONIAS OFICIALES DENTRO Y FUERA DEL MUNICIPIO Y APLICACIÓN DE CONTRATOS, ACUERDOS Y CONVENIOS</t>
  </si>
  <si>
    <t>CEMENTO Y PRODUCTO DE CONCRETO</t>
  </si>
  <si>
    <t>CAL,YESO Y PRODUCTOS DE YESO</t>
  </si>
  <si>
    <t>MADERA Y PRODUCTOS DE MADERA</t>
  </si>
  <si>
    <t>PARTICULAS METALICAS PARA LA CONSTRUCCION</t>
  </si>
  <si>
    <t>OTROS MATERIALES Y ARTICULOS DE CONSTRUCCION Y REPARACION</t>
  </si>
  <si>
    <t>FIBRAS SINTETICAS,HULES,PLASTICOS Y DERIVADOS</t>
  </si>
  <si>
    <t>BLANCOS Y OTROS TEXTILES, EXCEPTO PRENDAS DE VESTIR</t>
  </si>
  <si>
    <t>OTROS ARRENDAMIENTOS</t>
  </si>
  <si>
    <t>SERVICIO DE APOYO ADMINISTRATIVO,FOTOCOPIADO E IMPRESIÓN</t>
  </si>
  <si>
    <t>SERVICIOS PROFESIONALES,CIENTIFICOS Y TECNICOS INTEGRALES</t>
  </si>
  <si>
    <t>GASTOS DE ORDEN SOCIAL Y CULTURAL</t>
  </si>
  <si>
    <t>IMPUESTOS Y DERECHOS</t>
  </si>
  <si>
    <t>AYUDAS DIVERSAS</t>
  </si>
  <si>
    <t>PREMIOS Y RECOMPENSAS,ESTIMULOS Y AYUDAS CULTURALES Y SOCIALES</t>
  </si>
  <si>
    <t>DONATIVO A INSTITUCIONES SIN FINES DE LUCRO</t>
  </si>
  <si>
    <t>R03</t>
  </si>
  <si>
    <t>COORDINACION, PARTICPACION,FESTEJO Y CELEBRACION DE EVENTOS CULTURALES Y SOCIALES DENTRO Y FUERA DEL MUNICIPIO</t>
  </si>
  <si>
    <t>PROMOCION SOCIAL</t>
  </si>
  <si>
    <t>MATERIAL FOTOGRAFICO, CINEMATOGRAFICO Y GRABACION</t>
  </si>
  <si>
    <t>MATERIAL ELECTRICO Y ELECTRONICO</t>
  </si>
  <si>
    <t>ESTRUCTURA Y MANUFACTURA</t>
  </si>
  <si>
    <t>RADIO Y TELEVISION</t>
  </si>
  <si>
    <t>DIFUSION POR RADIO,TELEVISION Y OTROS MEDIOS DE MENSAJES COMERCIALES,PARA PROMOVER LA VENTA DE BIENES Y SERVICIOS</t>
  </si>
  <si>
    <t>OTROS SERVICIOS DE INFORMACION</t>
  </si>
  <si>
    <t>COMUNICACIÓN SOCIAL</t>
  </si>
  <si>
    <t>DIFUSION DE PROYECTOS PROGRAMAS EN REDES VIVAS SOCIALES DE COMUNICACIÓN Y DISTRIBUCION DE DISEÑOS PUBLICITARIOS</t>
  </si>
  <si>
    <t>R04</t>
  </si>
  <si>
    <t>SUELDOS AL PERSONAL DE CONFIANZA</t>
  </si>
  <si>
    <t>HONORARIOS ASIMILABLES A SALARIOS</t>
  </si>
  <si>
    <t>RETRIBUCIONES POR SERVICIO DE CARÁCTER SOCIAL</t>
  </si>
  <si>
    <t>PRIMA VACACIONAL Y DOMINICAL</t>
  </si>
  <si>
    <t>AGUINALDO O GRATIFICACION DE FIN DE AÑO</t>
  </si>
  <si>
    <t>MATERIALES,UTILES Y EQUIPOS MENORES DE OFICINA</t>
  </si>
  <si>
    <t>MATERIAL DE LIMPIEZA</t>
  </si>
  <si>
    <t>PRODUCTOS MINERALES NO METALICOS</t>
  </si>
  <si>
    <t>CAL YESO Y PRODUCTOS DE YESO</t>
  </si>
  <si>
    <t>VIDRIO Y PRODUCTOS DE VIDRIO</t>
  </si>
  <si>
    <t>ARTICULOS METALICOS PARA LA CONSTRUCCION</t>
  </si>
  <si>
    <t>COMBUSTIBLES</t>
  </si>
  <si>
    <t>LUBRICANTES Y ADITIVOS</t>
  </si>
  <si>
    <t>HERRAMIENTAS MENORES</t>
  </si>
  <si>
    <t>REFACCIONES Y ACCESORIOS MENORES DE EDIFICIOS</t>
  </si>
  <si>
    <t>REFACCIONES Y ACCESORIOS MENORES DE MOBILIARIO Y EQUIPO DE ADMINISTRACION,EDUCACIONAL Y RECREATIVO</t>
  </si>
  <si>
    <t>REFACCIONES Y ACCESORIOS MENORES DE EQUIPO DE COMPUTO Y TECNOLOGIAS DE LA INFORMACION</t>
  </si>
  <si>
    <t>REFACCIONES Y ACCESORIOS MENORES DE EQUIPO E INSTRUMENTAL MEDICO DE LABORATORIO</t>
  </si>
  <si>
    <t>REFACCIONES Y ACCESORIOS MENORES DE EQUIPO DE TRANSPORTE</t>
  </si>
  <si>
    <t>REFACCIONES Y ACCESORIOSMENORES DE MAQUINARIA Y OTROS EQUIPOS</t>
  </si>
  <si>
    <t>SERVICIOS FINANCIEROS Y BANCARIOS</t>
  </si>
  <si>
    <t>SEGUROS DE RESPONSABILIDAD PATRIMONIAL Y FIANZAS DEL ESTADO</t>
  </si>
  <si>
    <t>SEGURO DE BIENES PATRIMONIALES</t>
  </si>
  <si>
    <t>COMISIONES POR VENTAS</t>
  </si>
  <si>
    <t>CONSERVACION Y MANTENIMIENTO MENOR DE INMUEBLES</t>
  </si>
  <si>
    <t>INSTALACION,REPARACION,MANTENIMIENTO Y CONSERVACION DE MOBILIARIO Y EQUIPO DE ADMINISTRACION,EDUCACIONAL Y RECREATIVO</t>
  </si>
  <si>
    <t>CONSERVACION DE EQUIPO DE COMPUTO Y TECNOLOGIAS DE LA INFORMACION</t>
  </si>
  <si>
    <t>VEHICULOS TERRESTRES,AEREOS,MARITIMOS ACUESTRES Y FLUVIALES</t>
  </si>
  <si>
    <t>INSTALACION,REPARACION Y MANTENIMIENTO DE MAQUINARIA,OTROS EQUIPOS Y HERRAMIENTAS</t>
  </si>
  <si>
    <t>PENAS,MULTAS,ACCESORIOS Y ACTUALIZACIONES</t>
  </si>
  <si>
    <t>IMPUESTO SOBRE NOMINAS</t>
  </si>
  <si>
    <t>EQUIPO DE COMPUTO Y DE TECNOLOGIAS DE LA INFORMACION BIENES PROGRAMATICOS</t>
  </si>
  <si>
    <t>R05</t>
  </si>
  <si>
    <t>OPTIMIZACION DE LOS RECURSOS HUMANOS,FINANCIEROS,ECONOMICOS-FISCALES Y MATERIALES Y CONSERVACION DE LOS BIENES PATRIMONIALES</t>
  </si>
  <si>
    <t>JEFATURA DEL AREA DE ADMINISTRACION Y FINANZAS</t>
  </si>
  <si>
    <t>CAPITAL</t>
  </si>
  <si>
    <t>RECURSOS FISCALES</t>
  </si>
  <si>
    <t>MATERIAL Y UTILES DE IMPRESIÓN Y REPRODUCCION</t>
  </si>
  <si>
    <t>R06</t>
  </si>
  <si>
    <t>COADYUGAR A LA GENERACION DE LA ARMONIZACION CONTABLE,LEY DE TRANSPARENCIA Y RENDICION DE LA CUENTA PUBLICA</t>
  </si>
  <si>
    <t>CONTABILIDAD</t>
  </si>
  <si>
    <t>MATERIALES Y UTILES DE IMPRESIÓN Y REPRODUCIION</t>
  </si>
  <si>
    <t>INSTALACION,REPARACION,MANTENIMIENTO Y CONSERVACION DE EQUIPO DE COMPUTO Y TECNOLOGIAS DE LA INFORMACION</t>
  </si>
  <si>
    <t>ASESORIAS JURIDICAS,DEFENSA CONTRA LA VIOLENCIA INTRAFAMILIAR Y VALORACIONES PSICOLOGICAS</t>
  </si>
  <si>
    <t>R07</t>
  </si>
  <si>
    <t>PROCURADURIA AUXILIAR DE LA DEFENSA DEL MENOR , LA MUJER Y LA FAMILIA.</t>
  </si>
  <si>
    <t>MEDICINAS Y PRODUCTOS FARMACEUTICOS</t>
  </si>
  <si>
    <t>MATERIALES , ACCESORIOS Y SUMISTROS DE LABORATORIO</t>
  </si>
  <si>
    <t>BLANCOS Y OTROS PRODUCTOS TEXTILES,EXCEPTO PRENDAS DE VESTIR</t>
  </si>
  <si>
    <t>SERVICIO DE APOYO ADMINISTRATIVO ,FOTOCOPIADO E IMPRESIÓN</t>
  </si>
  <si>
    <t>AYUDAS AL SECTOR SALUD</t>
  </si>
  <si>
    <t>AYUDAS A LA EDUCACION</t>
  </si>
  <si>
    <t>R08</t>
  </si>
  <si>
    <t>CONSULTAS,VALORACIONES MEDICAS Y APOYOS GENERALES Y COORDINACION CON PROGRAMAS ESTATALES DE SALUD</t>
  </si>
  <si>
    <t>COORDINACION DE ASISTENCIA SOCIAL MEDICA</t>
  </si>
  <si>
    <t>MATERIALES , ACCESORIOS Y SUMISTROS MEDICOS</t>
  </si>
  <si>
    <t>MATERIALES Y UTILES DE IMPRESIÓN Y REPRODUCCION</t>
  </si>
  <si>
    <t>MATERIALES UTILES, EQUIPOS Y BIENES PROGRAMATICOS PARA EL PROCESAMIENTO EN TECNOLOGIAS DE LA INFORMACION Y COMUNICACIONES</t>
  </si>
  <si>
    <t>MATERIALES,ACCESORIOS Y SUMINISTROS MEDICOS</t>
  </si>
  <si>
    <t>DESECHOS</t>
  </si>
  <si>
    <t>MATERIALES,ACCERORIOS Y SUMINISTROS MEDICOS</t>
  </si>
  <si>
    <t>FERTILIZANTES,PESTICIDAS Y OTROS AGROQUIMICOS</t>
  </si>
  <si>
    <t>ARTICULOS DEPORTIVOS</t>
  </si>
  <si>
    <t>ESTUDIOS E INVESTIGACIONES</t>
  </si>
  <si>
    <t>R09</t>
  </si>
  <si>
    <t>ATENCION GENERAL A PERSONAS CON DISCAPACIDAD Y ENTREGA DE APARATOS ORTOPEDICOS</t>
  </si>
  <si>
    <t>COORDINACION DE LA UNIDAD BASICA DE REHABILITACION</t>
  </si>
  <si>
    <t>COORDINACION DE PERSONAS CON DISCAPACIDAD</t>
  </si>
  <si>
    <t>R10</t>
  </si>
  <si>
    <t>GESTIONES ANTE INSTITUCIONES EDUCATIVAS,DEPORTIVAS DE SALUD Y NUTRICION ,GENERACION DE AUTOEMPLEO</t>
  </si>
  <si>
    <t>COORDINACION DE DESARROLLO COMUNITARIO</t>
  </si>
  <si>
    <t>UTENSILIOS PARA EL SERVICIO DE ALIMENTACION</t>
  </si>
  <si>
    <t xml:space="preserve">PRODUCTOS TEXTILES </t>
  </si>
  <si>
    <t>SERVICIO DE GAS</t>
  </si>
  <si>
    <t>SERVICIO DE JARDINERIA Y FUMIGACION</t>
  </si>
  <si>
    <t>R11</t>
  </si>
  <si>
    <t>ACTIVACION FISICA Y ACTIVIDADES RECREATIVAS PARA LA ATENCION Y CUIDADO DEL ADULTO MAYOR</t>
  </si>
  <si>
    <t>COORDINACION DE ADULTOS MAYORES</t>
  </si>
  <si>
    <t>R12</t>
  </si>
  <si>
    <t>TALLERES PRACTICOS DE DIVERSOS TEMAS PREVENTIVOS Y EDUCATIVOS PARA LA ATENCION A MENORES, ADOLESCENTES Y MADRES EMBARAZADAS MENORES DE EDAD</t>
  </si>
  <si>
    <t>COORDINACION DE ATENCION A MENORES Y ADOLESCENTES</t>
  </si>
  <si>
    <t>R13</t>
  </si>
  <si>
    <t>CONSERVACION,SUPERVISION Y CONTROL PARA EL DESARROLLO DE LOS ESPACIOS DE ALIMENTACION, ENTREGA DE DESPENSAS A PADRON DE BENEFICIARIOS .</t>
  </si>
  <si>
    <t>COORDINACION DE ESPACIOS DE ALIMENTACION</t>
  </si>
  <si>
    <t>SERVICIOS DE JARDINERIA Y FUMIGACION</t>
  </si>
  <si>
    <t xml:space="preserve">MATERIALES Y UTILES DE IMPRESIÓN Y REPRODUCCION </t>
  </si>
  <si>
    <t>R14</t>
  </si>
  <si>
    <t>ADMINISTRACION DEL COMEDOR DE LOS ADULTOS MAYORES</t>
  </si>
  <si>
    <t>R15</t>
  </si>
  <si>
    <t>DOTACION Y VENTA A BAJO COSTO DE PESCADOS EN CUARESMA</t>
  </si>
  <si>
    <t>R16</t>
  </si>
  <si>
    <t>ENVIO ,CONTROL, ORDENACION Y ARCHIVACION CONJUNTA DE INFORMACION DE LAS COORDINACIONES Y CAPACITACION PARA EL PERSONAL ADMINISTRATIVO</t>
  </si>
  <si>
    <t>JEFATURA DEL AREA OPERATIVA</t>
  </si>
  <si>
    <t>MATERIAL  IMPRESO E INFORMACION DIGITAL</t>
  </si>
  <si>
    <t>TOTAL PRESUPUESTADO AL AÑO 2019</t>
  </si>
  <si>
    <t xml:space="preserve">SISTEMA MUNICIPAL PARA EL DESARROLLO  INTEGRAL </t>
  </si>
  <si>
    <t>DE L A FAMILIA DE HECELCHAKAN</t>
  </si>
  <si>
    <t>ADMINISTRACION Y  FINANZAS 2015-2018</t>
  </si>
  <si>
    <t>PRESUPUESTO DE EGRESOS 2019</t>
  </si>
  <si>
    <t>AUTORIZO</t>
  </si>
  <si>
    <t>Q.F.B.LIZBETH GRETTEL SOZAYA CHAN</t>
  </si>
  <si>
    <t>DIRECTORA DEL SISTEMA MUNICIPAL PARA EL DESARROLLO INTEGRAL DE LA}</t>
  </si>
  <si>
    <t>FAMILIA DE HECELCHAKAN</t>
  </si>
  <si>
    <t>________________________</t>
  </si>
  <si>
    <t>COORDINACION, PARTICIPACION,FESTEJO Y CELEBRACION DE EVENTOS CULTURALES Y SOCIALES DENTRO Y FUERA DEL MUNICIPIO</t>
  </si>
  <si>
    <t>SERVICIOS DE CAPACITACION</t>
  </si>
  <si>
    <t>SERVICIOS PERSONALES</t>
  </si>
  <si>
    <t>MATERIALES Y SUMINISTROS</t>
  </si>
  <si>
    <t>SERVICIOS GENERALES</t>
  </si>
  <si>
    <t>TRANSFERENCIAS ,ASIGNACIONES,SUBSIDIOS Y OTRAS AYUDAS</t>
  </si>
  <si>
    <t>BIENES MUEBLES E INMUEBLES</t>
  </si>
  <si>
    <t>INVERSION PUBLICA</t>
  </si>
  <si>
    <t>INVERSIONES FINANCIERAS Y OTRAS PROVISIONES</t>
  </si>
  <si>
    <t>PARTICIPACIONES Y APORTACIONES</t>
  </si>
  <si>
    <t>DEUDA PUBLICA</t>
  </si>
  <si>
    <t>combustibles</t>
  </si>
  <si>
    <t>sueldos</t>
  </si>
  <si>
    <t>ayudas educacion</t>
  </si>
  <si>
    <t>ayudas diversas</t>
  </si>
  <si>
    <t>productos alimenticios</t>
  </si>
  <si>
    <t>anual</t>
  </si>
  <si>
    <t>mensual</t>
  </si>
  <si>
    <t>quincenal</t>
  </si>
  <si>
    <t>DIRECTORA DEL SISTEMA MUNICIPAL PARA EL DESARROLLO INTEGRAL</t>
  </si>
  <si>
    <t>DE LA FAMILIA DE HECELCHAKAN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</si>
</sst>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name val="Arial"/>
      <family val="2"/>
    </font>
    <font>
      <b/>
      <sz val="5"/>
      <name val="Arial Narrow"/>
      <family val="2"/>
    </font>
    <font>
      <sz val="4"/>
      <name val="Arial"/>
      <family val="2"/>
    </font>
    <font>
      <b/>
      <i/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4"/>
      <name val="Arial"/>
      <family val="2"/>
    </font>
    <font>
      <sz val="5"/>
      <name val="Arial Narrow"/>
      <family val="2"/>
    </font>
    <font>
      <sz val="6"/>
      <name val="Arial"/>
      <family val="2"/>
    </font>
    <font>
      <sz val="6"/>
      <name val="Arial Narrow"/>
      <family val="2"/>
    </font>
    <font>
      <sz val="8"/>
      <name val="Arial"/>
      <family val="2"/>
    </font>
    <font>
      <sz val="7"/>
      <name val="Arial"/>
      <family val="2"/>
    </font>
    <font>
      <i/>
      <sz val="12"/>
      <name val="Calibri Light"/>
      <family val="2"/>
      <scheme val="major"/>
    </font>
    <font>
      <sz val="12"/>
      <name val="Calibri Light"/>
      <family val="2"/>
      <scheme val="major"/>
    </font>
    <font>
      <u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44" fontId="0" fillId="0" borderId="0" xfId="0" applyNumberFormat="1"/>
    <xf numFmtId="0" fontId="0" fillId="0" borderId="0" xfId="0" applyAlignment="1">
      <alignment wrapText="1"/>
    </xf>
    <xf numFmtId="44" fontId="0" fillId="2" borderId="0" xfId="0" applyNumberForma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Fill="1"/>
    <xf numFmtId="0" fontId="2" fillId="0" borderId="0" xfId="1" applyNumberFormat="1" applyFont="1" applyBorder="1"/>
    <xf numFmtId="0" fontId="2" fillId="0" borderId="0" xfId="0" applyFont="1" applyBorder="1"/>
    <xf numFmtId="0" fontId="2" fillId="0" borderId="3" xfId="1" applyNumberFormat="1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vertical="center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/>
    <xf numFmtId="0" fontId="4" fillId="0" borderId="1" xfId="0" applyFont="1" applyBorder="1"/>
    <xf numFmtId="0" fontId="8" fillId="0" borderId="4" xfId="1" applyNumberFormat="1" applyFont="1" applyBorder="1"/>
    <xf numFmtId="0" fontId="8" fillId="0" borderId="4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44" fontId="9" fillId="0" borderId="0" xfId="2" applyFont="1" applyBorder="1"/>
    <xf numFmtId="44" fontId="9" fillId="0" borderId="5" xfId="2" applyFont="1" applyBorder="1"/>
    <xf numFmtId="44" fontId="9" fillId="0" borderId="1" xfId="2" applyFont="1" applyBorder="1"/>
    <xf numFmtId="44" fontId="9" fillId="0" borderId="5" xfId="2" applyFont="1" applyBorder="1" applyAlignment="1">
      <alignment wrapText="1"/>
    </xf>
    <xf numFmtId="44" fontId="9" fillId="0" borderId="1" xfId="2" applyFont="1" applyBorder="1" applyAlignment="1">
      <alignment wrapText="1"/>
    </xf>
    <xf numFmtId="44" fontId="9" fillId="0" borderId="6" xfId="2" applyFont="1" applyBorder="1"/>
    <xf numFmtId="0" fontId="2" fillId="0" borderId="0" xfId="0" applyFont="1" applyBorder="1" applyAlignment="1">
      <alignment horizontal="left" wrapText="1"/>
    </xf>
    <xf numFmtId="44" fontId="9" fillId="0" borderId="2" xfId="2" applyFont="1" applyBorder="1" applyAlignment="1">
      <alignment wrapText="1"/>
    </xf>
    <xf numFmtId="0" fontId="11" fillId="0" borderId="0" xfId="0" applyFont="1" applyBorder="1"/>
    <xf numFmtId="0" fontId="11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0" xfId="1" applyNumberFormat="1" applyFont="1" applyFill="1"/>
    <xf numFmtId="0" fontId="2" fillId="0" borderId="0" xfId="0" applyFont="1" applyFill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1" applyNumberFormat="1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0" fontId="8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/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44" fontId="9" fillId="0" borderId="1" xfId="2" applyFont="1" applyFill="1" applyBorder="1" applyAlignment="1">
      <alignment wrapText="1"/>
    </xf>
    <xf numFmtId="44" fontId="2" fillId="0" borderId="1" xfId="2" applyFont="1" applyFill="1" applyBorder="1" applyAlignment="1">
      <alignment wrapText="1"/>
    </xf>
    <xf numFmtId="44" fontId="4" fillId="0" borderId="1" xfId="2" applyFont="1" applyFill="1" applyBorder="1" applyAlignment="1">
      <alignment wrapText="1"/>
    </xf>
    <xf numFmtId="44" fontId="2" fillId="0" borderId="0" xfId="2" applyFont="1" applyFill="1" applyAlignment="1">
      <alignment wrapText="1"/>
    </xf>
    <xf numFmtId="44" fontId="2" fillId="0" borderId="2" xfId="2" applyFont="1" applyFill="1" applyBorder="1" applyAlignment="1">
      <alignment wrapText="1"/>
    </xf>
    <xf numFmtId="0" fontId="2" fillId="0" borderId="7" xfId="1" applyNumberFormat="1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left" wrapText="1"/>
    </xf>
    <xf numFmtId="44" fontId="2" fillId="0" borderId="7" xfId="2" applyFont="1" applyFill="1" applyBorder="1" applyAlignment="1">
      <alignment wrapText="1"/>
    </xf>
    <xf numFmtId="0" fontId="2" fillId="0" borderId="0" xfId="1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44" fontId="2" fillId="0" borderId="0" xfId="2" applyFont="1" applyFill="1" applyBorder="1" applyAlignment="1">
      <alignment wrapText="1"/>
    </xf>
    <xf numFmtId="0" fontId="2" fillId="0" borderId="0" xfId="0" applyFont="1" applyFill="1" applyBorder="1" applyAlignment="1"/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0" borderId="4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10" fillId="0" borderId="5" xfId="2" applyFont="1" applyBorder="1" applyAlignment="1">
      <alignment horizontal="center"/>
    </xf>
    <xf numFmtId="44" fontId="10" fillId="0" borderId="1" xfId="2" applyFont="1" applyBorder="1" applyAlignment="1">
      <alignment horizontal="center"/>
    </xf>
    <xf numFmtId="44" fontId="10" fillId="0" borderId="1" xfId="2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/>
    </xf>
    <xf numFmtId="0" fontId="12" fillId="0" borderId="2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132308</xdr:colOff>
      <xdr:row>0</xdr:row>
      <xdr:rowOff>0</xdr:rowOff>
    </xdr:from>
    <xdr:to>
      <xdr:col>3</xdr:col>
      <xdr:colOff>152562</xdr:colOff>
      <xdr:row>3</xdr:row>
      <xdr:rowOff>145790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08" y="0"/>
          <a:ext cx="807330" cy="767831"/>
        </a:xfrm>
        <a:prstGeom prst="rect">
          <a:avLst/>
        </a:prstGeom>
      </xdr:spPr>
    </xdr:pic>
    <xdr:clientData/>
  </xdr:twoCellAnchor>
  <xdr:twoCellAnchor editAs="oneCell">
    <xdr:from>
      <xdr:col>19</xdr:col>
      <xdr:colOff>107958</xdr:colOff>
      <xdr:row>0</xdr:row>
      <xdr:rowOff>0</xdr:rowOff>
    </xdr:from>
    <xdr:to>
      <xdr:col>21</xdr:col>
      <xdr:colOff>152104</xdr:colOff>
      <xdr:row>3</xdr:row>
      <xdr:rowOff>97194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66223" y="0"/>
          <a:ext cx="1148074" cy="719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132308</xdr:colOff>
      <xdr:row>0</xdr:row>
      <xdr:rowOff>0</xdr:rowOff>
    </xdr:from>
    <xdr:to>
      <xdr:col>3</xdr:col>
      <xdr:colOff>186303</xdr:colOff>
      <xdr:row>5</xdr:row>
      <xdr:rowOff>983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08" y="0"/>
          <a:ext cx="844570" cy="743933"/>
        </a:xfrm>
        <a:prstGeom prst="rect">
          <a:avLst/>
        </a:prstGeom>
      </xdr:spPr>
    </xdr:pic>
    <xdr:clientData/>
  </xdr:twoCellAnchor>
  <xdr:twoCellAnchor editAs="oneCell">
    <xdr:from>
      <xdr:col>19</xdr:col>
      <xdr:colOff>107958</xdr:colOff>
      <xdr:row>0</xdr:row>
      <xdr:rowOff>0</xdr:rowOff>
    </xdr:from>
    <xdr:to>
      <xdr:col>21</xdr:col>
      <xdr:colOff>327914</xdr:colOff>
      <xdr:row>5</xdr:row>
      <xdr:rowOff>2888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0783" y="0"/>
          <a:ext cx="1282396" cy="917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7"/>
  <sheetViews>
    <sheetView topLeftCell="A226" zoomScaleNormal="100" workbookViewId="0">
      <selection activeCell="J232" sqref="J232"/>
    </sheetView>
  </sheetViews>
  <sheetFormatPr baseColWidth="10" defaultColWidth="11" defaultRowHeight="8.25" x14ac:dyDescent="0.15"/>
  <cols>
    <col min="1" max="1" width="2.140625" style="13" customWidth="1"/>
    <col min="2" max="2" width="6.140625" style="14" customWidth="1"/>
    <col min="3" max="3" width="3.42578125" style="14" customWidth="1"/>
    <col min="4" max="4" width="10" style="14" customWidth="1"/>
    <col min="5" max="5" width="3.7109375" style="14" customWidth="1"/>
    <col min="6" max="6" width="6.28515625" style="14" customWidth="1"/>
    <col min="7" max="7" width="5.28515625" style="14" customWidth="1"/>
    <col min="8" max="8" width="3.85546875" style="14" customWidth="1"/>
    <col min="9" max="9" width="14.7109375" style="29" customWidth="1"/>
    <col min="10" max="10" width="9.42578125" style="31" customWidth="1"/>
    <col min="11" max="22" width="8.28515625" style="32" customWidth="1"/>
    <col min="23" max="16384" width="11" style="1"/>
  </cols>
  <sheetData>
    <row r="1" spans="1:22" s="12" customFormat="1" ht="16.5" customHeight="1" x14ac:dyDescent="0.15">
      <c r="A1" s="11"/>
      <c r="D1" s="76" t="s">
        <v>169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30"/>
      <c r="U1" s="30"/>
      <c r="V1" s="30"/>
    </row>
    <row r="2" spans="1:22" s="12" customFormat="1" ht="15" customHeight="1" x14ac:dyDescent="0.25">
      <c r="A2" s="11"/>
      <c r="D2" s="77" t="s">
        <v>170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30"/>
      <c r="U2" s="30"/>
      <c r="V2" s="30"/>
    </row>
    <row r="3" spans="1:22" s="12" customFormat="1" ht="16.5" customHeight="1" x14ac:dyDescent="0.25">
      <c r="A3" s="11"/>
      <c r="D3" s="78" t="s">
        <v>171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30"/>
      <c r="U3" s="30"/>
      <c r="V3" s="30"/>
    </row>
    <row r="4" spans="1:22" s="12" customFormat="1" ht="20.25" customHeight="1" x14ac:dyDescent="0.25">
      <c r="A4" s="100" t="s">
        <v>172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s="2" customFormat="1" ht="30" customHeight="1" x14ac:dyDescent="0.25">
      <c r="A5" s="92" t="s">
        <v>0</v>
      </c>
      <c r="B5" s="92"/>
      <c r="C5" s="92" t="s">
        <v>5</v>
      </c>
      <c r="D5" s="92"/>
      <c r="E5" s="92" t="s">
        <v>7</v>
      </c>
      <c r="F5" s="92"/>
      <c r="G5" s="24" t="s">
        <v>1</v>
      </c>
      <c r="H5" s="92" t="s">
        <v>2</v>
      </c>
      <c r="I5" s="92"/>
      <c r="J5" s="93" t="s">
        <v>8</v>
      </c>
      <c r="K5" s="94" t="s">
        <v>9</v>
      </c>
      <c r="L5" s="95" t="s">
        <v>10</v>
      </c>
      <c r="M5" s="94" t="s">
        <v>11</v>
      </c>
      <c r="N5" s="94" t="s">
        <v>12</v>
      </c>
      <c r="O5" s="94" t="s">
        <v>13</v>
      </c>
      <c r="P5" s="94" t="s">
        <v>14</v>
      </c>
      <c r="Q5" s="94" t="s">
        <v>15</v>
      </c>
      <c r="R5" s="94" t="s">
        <v>16</v>
      </c>
      <c r="S5" s="94" t="s">
        <v>17</v>
      </c>
      <c r="T5" s="94" t="s">
        <v>18</v>
      </c>
      <c r="U5" s="94" t="s">
        <v>19</v>
      </c>
      <c r="V5" s="94" t="s">
        <v>20</v>
      </c>
    </row>
    <row r="6" spans="1:22" s="3" customFormat="1" x14ac:dyDescent="0.15">
      <c r="A6" s="22" t="s">
        <v>3</v>
      </c>
      <c r="B6" s="23" t="s">
        <v>4</v>
      </c>
      <c r="C6" s="23" t="s">
        <v>3</v>
      </c>
      <c r="D6" s="23" t="s">
        <v>4</v>
      </c>
      <c r="E6" s="23" t="s">
        <v>6</v>
      </c>
      <c r="F6" s="23" t="s">
        <v>4</v>
      </c>
      <c r="G6" s="23"/>
      <c r="H6" s="23" t="s">
        <v>6</v>
      </c>
      <c r="I6" s="25" t="s">
        <v>4</v>
      </c>
      <c r="J6" s="93"/>
      <c r="K6" s="94"/>
      <c r="L6" s="95"/>
      <c r="M6" s="94"/>
      <c r="N6" s="94"/>
      <c r="O6" s="94"/>
      <c r="P6" s="94"/>
      <c r="Q6" s="94"/>
      <c r="R6" s="94"/>
      <c r="S6" s="94"/>
      <c r="T6" s="94"/>
      <c r="U6" s="94"/>
      <c r="V6" s="94"/>
    </row>
    <row r="7" spans="1:22" ht="24.75" customHeight="1" x14ac:dyDescent="0.15">
      <c r="A7" s="87">
        <v>1</v>
      </c>
      <c r="B7" s="84" t="s">
        <v>21</v>
      </c>
      <c r="C7" s="81" t="s">
        <v>22</v>
      </c>
      <c r="D7" s="84" t="s">
        <v>23</v>
      </c>
      <c r="E7" s="81">
        <v>101</v>
      </c>
      <c r="F7" s="84" t="s">
        <v>24</v>
      </c>
      <c r="G7" s="81" t="s">
        <v>25</v>
      </c>
      <c r="H7" s="15">
        <v>2121</v>
      </c>
      <c r="I7" s="26" t="s">
        <v>26</v>
      </c>
      <c r="J7" s="31">
        <v>6000</v>
      </c>
      <c r="K7" s="32">
        <f>J7/12</f>
        <v>500</v>
      </c>
      <c r="L7" s="32">
        <f t="shared" ref="L7:L13" si="0">K7</f>
        <v>500</v>
      </c>
      <c r="M7" s="32">
        <f t="shared" ref="M7:V7" si="1">L7</f>
        <v>500</v>
      </c>
      <c r="N7" s="32">
        <f t="shared" si="1"/>
        <v>500</v>
      </c>
      <c r="O7" s="32">
        <f t="shared" si="1"/>
        <v>500</v>
      </c>
      <c r="P7" s="32">
        <f t="shared" si="1"/>
        <v>500</v>
      </c>
      <c r="Q7" s="32">
        <f t="shared" si="1"/>
        <v>500</v>
      </c>
      <c r="R7" s="32">
        <f t="shared" si="1"/>
        <v>500</v>
      </c>
      <c r="S7" s="32">
        <f t="shared" si="1"/>
        <v>500</v>
      </c>
      <c r="T7" s="32">
        <f t="shared" si="1"/>
        <v>500</v>
      </c>
      <c r="U7" s="32">
        <f t="shared" si="1"/>
        <v>500</v>
      </c>
      <c r="V7" s="32">
        <f t="shared" si="1"/>
        <v>500</v>
      </c>
    </row>
    <row r="8" spans="1:22" ht="21" customHeight="1" x14ac:dyDescent="0.15">
      <c r="A8" s="87"/>
      <c r="B8" s="84"/>
      <c r="C8" s="81"/>
      <c r="D8" s="84"/>
      <c r="E8" s="81"/>
      <c r="F8" s="84"/>
      <c r="G8" s="81"/>
      <c r="H8" s="9">
        <v>2151</v>
      </c>
      <c r="I8" s="17" t="s">
        <v>27</v>
      </c>
      <c r="J8" s="31">
        <f>2800+560</f>
        <v>3360</v>
      </c>
      <c r="K8" s="32">
        <f>J8/12</f>
        <v>280</v>
      </c>
      <c r="L8" s="32">
        <f t="shared" si="0"/>
        <v>280</v>
      </c>
      <c r="M8" s="32">
        <f t="shared" ref="M8:V8" si="2">L8</f>
        <v>280</v>
      </c>
      <c r="N8" s="32">
        <f t="shared" si="2"/>
        <v>280</v>
      </c>
      <c r="O8" s="32">
        <f t="shared" si="2"/>
        <v>280</v>
      </c>
      <c r="P8" s="32">
        <f t="shared" si="2"/>
        <v>280</v>
      </c>
      <c r="Q8" s="32">
        <f t="shared" si="2"/>
        <v>280</v>
      </c>
      <c r="R8" s="32">
        <f t="shared" si="2"/>
        <v>280</v>
      </c>
      <c r="S8" s="32">
        <f t="shared" si="2"/>
        <v>280</v>
      </c>
      <c r="T8" s="32">
        <f t="shared" si="2"/>
        <v>280</v>
      </c>
      <c r="U8" s="32">
        <f t="shared" si="2"/>
        <v>280</v>
      </c>
      <c r="V8" s="32">
        <f t="shared" si="2"/>
        <v>280</v>
      </c>
    </row>
    <row r="9" spans="1:22" ht="21" customHeight="1" x14ac:dyDescent="0.15">
      <c r="A9" s="87"/>
      <c r="B9" s="84"/>
      <c r="C9" s="81"/>
      <c r="D9" s="84"/>
      <c r="E9" s="81"/>
      <c r="F9" s="84"/>
      <c r="G9" s="81"/>
      <c r="H9" s="9">
        <v>2211</v>
      </c>
      <c r="I9" s="17" t="s">
        <v>28</v>
      </c>
      <c r="J9" s="31">
        <v>30000</v>
      </c>
      <c r="K9" s="32">
        <f>J9/12</f>
        <v>2500</v>
      </c>
      <c r="L9" s="32">
        <f t="shared" si="0"/>
        <v>2500</v>
      </c>
      <c r="M9" s="32">
        <f t="shared" ref="M9:V9" si="3">L9</f>
        <v>2500</v>
      </c>
      <c r="N9" s="32">
        <f t="shared" si="3"/>
        <v>2500</v>
      </c>
      <c r="O9" s="32">
        <f t="shared" si="3"/>
        <v>2500</v>
      </c>
      <c r="P9" s="32">
        <f t="shared" si="3"/>
        <v>2500</v>
      </c>
      <c r="Q9" s="32">
        <f t="shared" si="3"/>
        <v>2500</v>
      </c>
      <c r="R9" s="32">
        <f t="shared" si="3"/>
        <v>2500</v>
      </c>
      <c r="S9" s="32">
        <f t="shared" si="3"/>
        <v>2500</v>
      </c>
      <c r="T9" s="32">
        <f t="shared" si="3"/>
        <v>2500</v>
      </c>
      <c r="U9" s="32">
        <f t="shared" si="3"/>
        <v>2500</v>
      </c>
      <c r="V9" s="32">
        <f t="shared" si="3"/>
        <v>2500</v>
      </c>
    </row>
    <row r="10" spans="1:22" ht="21" customHeight="1" x14ac:dyDescent="0.15">
      <c r="A10" s="87"/>
      <c r="B10" s="84"/>
      <c r="C10" s="81"/>
      <c r="D10" s="84"/>
      <c r="E10" s="81"/>
      <c r="F10" s="84"/>
      <c r="G10" s="81"/>
      <c r="H10" s="9">
        <v>3361</v>
      </c>
      <c r="I10" s="8" t="s">
        <v>29</v>
      </c>
      <c r="J10" s="31">
        <v>8400</v>
      </c>
      <c r="K10" s="32">
        <f>J10/12</f>
        <v>700</v>
      </c>
      <c r="L10" s="32">
        <f t="shared" si="0"/>
        <v>700</v>
      </c>
      <c r="M10" s="32">
        <f t="shared" ref="M10:V11" si="4">L10</f>
        <v>700</v>
      </c>
      <c r="N10" s="32">
        <f t="shared" si="4"/>
        <v>700</v>
      </c>
      <c r="O10" s="32">
        <f t="shared" si="4"/>
        <v>700</v>
      </c>
      <c r="P10" s="32">
        <f t="shared" si="4"/>
        <v>700</v>
      </c>
      <c r="Q10" s="32">
        <f t="shared" si="4"/>
        <v>700</v>
      </c>
      <c r="R10" s="32">
        <f t="shared" si="4"/>
        <v>700</v>
      </c>
      <c r="S10" s="32">
        <f t="shared" si="4"/>
        <v>700</v>
      </c>
      <c r="T10" s="32">
        <f t="shared" si="4"/>
        <v>700</v>
      </c>
      <c r="U10" s="32">
        <f t="shared" si="4"/>
        <v>700</v>
      </c>
      <c r="V10" s="32">
        <f t="shared" si="4"/>
        <v>700</v>
      </c>
    </row>
    <row r="11" spans="1:22" ht="21" customHeight="1" x14ac:dyDescent="0.15">
      <c r="A11" s="87"/>
      <c r="B11" s="84"/>
      <c r="C11" s="81"/>
      <c r="D11" s="84"/>
      <c r="E11" s="81"/>
      <c r="F11" s="84"/>
      <c r="G11" s="81"/>
      <c r="H11" s="9">
        <v>3611</v>
      </c>
      <c r="I11" s="17" t="s">
        <v>30</v>
      </c>
      <c r="J11" s="31">
        <v>1800</v>
      </c>
      <c r="K11" s="32">
        <f>J11/12</f>
        <v>150</v>
      </c>
      <c r="L11" s="32">
        <f t="shared" si="0"/>
        <v>150</v>
      </c>
      <c r="M11" s="32">
        <f t="shared" si="4"/>
        <v>150</v>
      </c>
      <c r="N11" s="32">
        <f t="shared" si="4"/>
        <v>150</v>
      </c>
      <c r="O11" s="32">
        <f t="shared" si="4"/>
        <v>150</v>
      </c>
      <c r="P11" s="32">
        <f t="shared" si="4"/>
        <v>150</v>
      </c>
      <c r="Q11" s="32">
        <f t="shared" si="4"/>
        <v>150</v>
      </c>
      <c r="R11" s="32">
        <f t="shared" si="4"/>
        <v>150</v>
      </c>
      <c r="S11" s="32">
        <f t="shared" si="4"/>
        <v>150</v>
      </c>
      <c r="T11" s="32">
        <f t="shared" si="4"/>
        <v>150</v>
      </c>
      <c r="U11" s="32">
        <f t="shared" si="4"/>
        <v>150</v>
      </c>
      <c r="V11" s="32">
        <f t="shared" si="4"/>
        <v>150</v>
      </c>
    </row>
    <row r="12" spans="1:22" ht="21" customHeight="1" x14ac:dyDescent="0.15">
      <c r="A12" s="87"/>
      <c r="B12" s="84"/>
      <c r="C12" s="81"/>
      <c r="D12" s="84"/>
      <c r="E12" s="81"/>
      <c r="F12" s="84"/>
      <c r="G12" s="81"/>
      <c r="H12" s="9">
        <v>3612</v>
      </c>
      <c r="I12" s="17" t="s">
        <v>31</v>
      </c>
      <c r="J12" s="31">
        <v>3000</v>
      </c>
      <c r="K12" s="32">
        <f t="shared" ref="K12:K13" si="5">J12/12</f>
        <v>250</v>
      </c>
      <c r="L12" s="32">
        <f t="shared" si="0"/>
        <v>250</v>
      </c>
      <c r="M12" s="32">
        <f t="shared" ref="M12:V13" si="6">L12</f>
        <v>250</v>
      </c>
      <c r="N12" s="32">
        <f t="shared" si="6"/>
        <v>250</v>
      </c>
      <c r="O12" s="32">
        <f t="shared" si="6"/>
        <v>250</v>
      </c>
      <c r="P12" s="32">
        <f t="shared" si="6"/>
        <v>250</v>
      </c>
      <c r="Q12" s="32">
        <f t="shared" si="6"/>
        <v>250</v>
      </c>
      <c r="R12" s="32">
        <f t="shared" si="6"/>
        <v>250</v>
      </c>
      <c r="S12" s="32">
        <f t="shared" si="6"/>
        <v>250</v>
      </c>
      <c r="T12" s="32">
        <f t="shared" si="6"/>
        <v>250</v>
      </c>
      <c r="U12" s="32">
        <f t="shared" si="6"/>
        <v>250</v>
      </c>
      <c r="V12" s="32">
        <f t="shared" si="6"/>
        <v>250</v>
      </c>
    </row>
    <row r="13" spans="1:22" ht="21" customHeight="1" x14ac:dyDescent="0.15">
      <c r="A13" s="88"/>
      <c r="B13" s="85"/>
      <c r="C13" s="82"/>
      <c r="D13" s="85"/>
      <c r="E13" s="82"/>
      <c r="F13" s="85"/>
      <c r="G13" s="82"/>
      <c r="H13" s="9">
        <v>3751</v>
      </c>
      <c r="I13" s="17" t="s">
        <v>32</v>
      </c>
      <c r="J13" s="31">
        <v>6000</v>
      </c>
      <c r="K13" s="32">
        <f t="shared" si="5"/>
        <v>500</v>
      </c>
      <c r="L13" s="32">
        <f t="shared" si="0"/>
        <v>500</v>
      </c>
      <c r="M13" s="32">
        <f t="shared" si="6"/>
        <v>500</v>
      </c>
      <c r="N13" s="32">
        <f t="shared" si="6"/>
        <v>500</v>
      </c>
      <c r="O13" s="32">
        <f t="shared" si="6"/>
        <v>500</v>
      </c>
      <c r="P13" s="32">
        <f t="shared" si="6"/>
        <v>500</v>
      </c>
      <c r="Q13" s="32">
        <f t="shared" si="6"/>
        <v>500</v>
      </c>
      <c r="R13" s="32">
        <f t="shared" si="6"/>
        <v>500</v>
      </c>
      <c r="S13" s="32">
        <f t="shared" si="6"/>
        <v>500</v>
      </c>
      <c r="T13" s="32">
        <f t="shared" si="6"/>
        <v>500</v>
      </c>
      <c r="U13" s="32">
        <f t="shared" si="6"/>
        <v>500</v>
      </c>
      <c r="V13" s="32">
        <f t="shared" si="6"/>
        <v>500</v>
      </c>
    </row>
    <row r="14" spans="1:22" ht="21" customHeight="1" x14ac:dyDescent="0.15">
      <c r="A14" s="79" t="s">
        <v>33</v>
      </c>
      <c r="B14" s="79"/>
      <c r="C14" s="79"/>
      <c r="D14" s="79"/>
      <c r="E14" s="79"/>
      <c r="F14" s="79"/>
      <c r="G14" s="79"/>
      <c r="H14" s="79"/>
      <c r="I14" s="79"/>
      <c r="J14" s="31">
        <f>SUM(J7:J13)</f>
        <v>58560</v>
      </c>
      <c r="K14" s="32">
        <f>SUM(K7:K13)</f>
        <v>4880</v>
      </c>
      <c r="L14" s="32">
        <f>SUM(L7:L13)</f>
        <v>4880</v>
      </c>
      <c r="M14" s="32">
        <f t="shared" ref="M14:V14" si="7">SUM(M7:M13)</f>
        <v>4880</v>
      </c>
      <c r="N14" s="32">
        <f t="shared" si="7"/>
        <v>4880</v>
      </c>
      <c r="O14" s="32">
        <f t="shared" si="7"/>
        <v>4880</v>
      </c>
      <c r="P14" s="32">
        <f t="shared" si="7"/>
        <v>4880</v>
      </c>
      <c r="Q14" s="32">
        <f t="shared" si="7"/>
        <v>4880</v>
      </c>
      <c r="R14" s="32">
        <f t="shared" si="7"/>
        <v>4880</v>
      </c>
      <c r="S14" s="32">
        <f t="shared" si="7"/>
        <v>4880</v>
      </c>
      <c r="T14" s="32">
        <f t="shared" si="7"/>
        <v>4880</v>
      </c>
      <c r="U14" s="32">
        <f t="shared" si="7"/>
        <v>4880</v>
      </c>
      <c r="V14" s="32">
        <f t="shared" si="7"/>
        <v>4880</v>
      </c>
    </row>
    <row r="15" spans="1:22" ht="21" customHeight="1" x14ac:dyDescent="0.15">
      <c r="A15" s="86">
        <v>1</v>
      </c>
      <c r="B15" s="83" t="s">
        <v>21</v>
      </c>
      <c r="C15" s="80" t="s">
        <v>45</v>
      </c>
      <c r="D15" s="83" t="s">
        <v>46</v>
      </c>
      <c r="E15" s="80">
        <v>101</v>
      </c>
      <c r="F15" s="80" t="s">
        <v>24</v>
      </c>
      <c r="G15" s="80" t="s">
        <v>25</v>
      </c>
      <c r="H15" s="9">
        <v>2211</v>
      </c>
      <c r="I15" s="17" t="s">
        <v>28</v>
      </c>
      <c r="J15" s="31">
        <v>20400</v>
      </c>
      <c r="K15" s="32">
        <f t="shared" ref="K15:K26" si="8">J15/12</f>
        <v>1700</v>
      </c>
      <c r="L15" s="32">
        <f t="shared" ref="L15:L26" si="9">K15</f>
        <v>1700</v>
      </c>
      <c r="M15" s="32">
        <f t="shared" ref="M15:V26" si="10">L15</f>
        <v>1700</v>
      </c>
      <c r="N15" s="32">
        <f t="shared" si="10"/>
        <v>1700</v>
      </c>
      <c r="O15" s="32">
        <f t="shared" si="10"/>
        <v>1700</v>
      </c>
      <c r="P15" s="32">
        <f t="shared" si="10"/>
        <v>1700</v>
      </c>
      <c r="Q15" s="32">
        <f t="shared" si="10"/>
        <v>1700</v>
      </c>
      <c r="R15" s="32">
        <f t="shared" si="10"/>
        <v>1700</v>
      </c>
      <c r="S15" s="32">
        <f t="shared" si="10"/>
        <v>1700</v>
      </c>
      <c r="T15" s="32">
        <f t="shared" si="10"/>
        <v>1700</v>
      </c>
      <c r="U15" s="32">
        <f t="shared" si="10"/>
        <v>1700</v>
      </c>
      <c r="V15" s="32">
        <f t="shared" si="10"/>
        <v>1700</v>
      </c>
    </row>
    <row r="16" spans="1:22" ht="21" customHeight="1" x14ac:dyDescent="0.15">
      <c r="A16" s="87"/>
      <c r="B16" s="84"/>
      <c r="C16" s="81"/>
      <c r="D16" s="84"/>
      <c r="E16" s="81"/>
      <c r="F16" s="81"/>
      <c r="G16" s="81"/>
      <c r="H16" s="9">
        <v>2711</v>
      </c>
      <c r="I16" s="17" t="s">
        <v>34</v>
      </c>
      <c r="J16" s="31">
        <v>5760</v>
      </c>
      <c r="K16" s="32">
        <f t="shared" si="8"/>
        <v>480</v>
      </c>
      <c r="L16" s="32">
        <f t="shared" si="9"/>
        <v>480</v>
      </c>
      <c r="M16" s="32">
        <f t="shared" si="10"/>
        <v>480</v>
      </c>
      <c r="N16" s="32">
        <f t="shared" si="10"/>
        <v>480</v>
      </c>
      <c r="O16" s="32">
        <f t="shared" si="10"/>
        <v>480</v>
      </c>
      <c r="P16" s="32">
        <f t="shared" si="10"/>
        <v>480</v>
      </c>
      <c r="Q16" s="32">
        <f t="shared" si="10"/>
        <v>480</v>
      </c>
      <c r="R16" s="32">
        <f t="shared" si="10"/>
        <v>480</v>
      </c>
      <c r="S16" s="32">
        <f t="shared" si="10"/>
        <v>480</v>
      </c>
      <c r="T16" s="32">
        <f t="shared" si="10"/>
        <v>480</v>
      </c>
      <c r="U16" s="32">
        <f t="shared" si="10"/>
        <v>480</v>
      </c>
      <c r="V16" s="32">
        <f t="shared" si="10"/>
        <v>480</v>
      </c>
    </row>
    <row r="17" spans="1:22" ht="21" customHeight="1" x14ac:dyDescent="0.15">
      <c r="A17" s="87"/>
      <c r="B17" s="84"/>
      <c r="C17" s="81"/>
      <c r="D17" s="84"/>
      <c r="E17" s="81"/>
      <c r="F17" s="81"/>
      <c r="G17" s="81"/>
      <c r="H17" s="9">
        <v>2741</v>
      </c>
      <c r="I17" s="17" t="s">
        <v>35</v>
      </c>
      <c r="J17" s="31">
        <v>6600</v>
      </c>
      <c r="K17" s="32">
        <f t="shared" si="8"/>
        <v>550</v>
      </c>
      <c r="L17" s="32">
        <f t="shared" si="9"/>
        <v>550</v>
      </c>
      <c r="M17" s="32">
        <f t="shared" si="10"/>
        <v>550</v>
      </c>
      <c r="N17" s="32">
        <f t="shared" si="10"/>
        <v>550</v>
      </c>
      <c r="O17" s="32">
        <f t="shared" si="10"/>
        <v>550</v>
      </c>
      <c r="P17" s="32">
        <f t="shared" si="10"/>
        <v>550</v>
      </c>
      <c r="Q17" s="32">
        <f t="shared" si="10"/>
        <v>550</v>
      </c>
      <c r="R17" s="32">
        <f t="shared" si="10"/>
        <v>550</v>
      </c>
      <c r="S17" s="32">
        <f t="shared" si="10"/>
        <v>550</v>
      </c>
      <c r="T17" s="32">
        <f t="shared" si="10"/>
        <v>550</v>
      </c>
      <c r="U17" s="32">
        <f t="shared" si="10"/>
        <v>550</v>
      </c>
      <c r="V17" s="32">
        <f t="shared" si="10"/>
        <v>550</v>
      </c>
    </row>
    <row r="18" spans="1:22" ht="21" customHeight="1" x14ac:dyDescent="0.15">
      <c r="A18" s="87"/>
      <c r="B18" s="84"/>
      <c r="C18" s="81"/>
      <c r="D18" s="84"/>
      <c r="E18" s="81"/>
      <c r="F18" s="81"/>
      <c r="G18" s="81"/>
      <c r="H18" s="9">
        <v>3111</v>
      </c>
      <c r="I18" s="17" t="s">
        <v>36</v>
      </c>
      <c r="J18" s="31">
        <v>7200</v>
      </c>
      <c r="K18" s="32">
        <f t="shared" si="8"/>
        <v>600</v>
      </c>
      <c r="L18" s="32">
        <f t="shared" si="9"/>
        <v>600</v>
      </c>
      <c r="M18" s="32">
        <f t="shared" si="10"/>
        <v>600</v>
      </c>
      <c r="N18" s="32">
        <f t="shared" si="10"/>
        <v>600</v>
      </c>
      <c r="O18" s="32">
        <f t="shared" si="10"/>
        <v>600</v>
      </c>
      <c r="P18" s="32">
        <f t="shared" si="10"/>
        <v>600</v>
      </c>
      <c r="Q18" s="32">
        <f t="shared" si="10"/>
        <v>600</v>
      </c>
      <c r="R18" s="32">
        <f t="shared" si="10"/>
        <v>600</v>
      </c>
      <c r="S18" s="32">
        <f t="shared" si="10"/>
        <v>600</v>
      </c>
      <c r="T18" s="32">
        <f t="shared" si="10"/>
        <v>600</v>
      </c>
      <c r="U18" s="32">
        <f t="shared" si="10"/>
        <v>600</v>
      </c>
      <c r="V18" s="32">
        <f t="shared" si="10"/>
        <v>600</v>
      </c>
    </row>
    <row r="19" spans="1:22" ht="21" customHeight="1" x14ac:dyDescent="0.15">
      <c r="A19" s="87"/>
      <c r="B19" s="84"/>
      <c r="C19" s="81"/>
      <c r="D19" s="84"/>
      <c r="E19" s="81"/>
      <c r="F19" s="81"/>
      <c r="G19" s="81"/>
      <c r="H19" s="9">
        <v>3141</v>
      </c>
      <c r="I19" s="17" t="s">
        <v>37</v>
      </c>
      <c r="J19" s="31">
        <v>36000</v>
      </c>
      <c r="K19" s="32">
        <f t="shared" si="8"/>
        <v>3000</v>
      </c>
      <c r="L19" s="32">
        <f t="shared" si="9"/>
        <v>3000</v>
      </c>
      <c r="M19" s="32">
        <f t="shared" si="10"/>
        <v>3000</v>
      </c>
      <c r="N19" s="32">
        <f t="shared" si="10"/>
        <v>3000</v>
      </c>
      <c r="O19" s="32">
        <f t="shared" si="10"/>
        <v>3000</v>
      </c>
      <c r="P19" s="32">
        <f t="shared" si="10"/>
        <v>3000</v>
      </c>
      <c r="Q19" s="32">
        <f t="shared" si="10"/>
        <v>3000</v>
      </c>
      <c r="R19" s="32">
        <f t="shared" si="10"/>
        <v>3000</v>
      </c>
      <c r="S19" s="32">
        <f t="shared" si="10"/>
        <v>3000</v>
      </c>
      <c r="T19" s="32">
        <f t="shared" si="10"/>
        <v>3000</v>
      </c>
      <c r="U19" s="32">
        <f t="shared" si="10"/>
        <v>3000</v>
      </c>
      <c r="V19" s="32">
        <f t="shared" si="10"/>
        <v>3000</v>
      </c>
    </row>
    <row r="20" spans="1:22" ht="21" customHeight="1" x14ac:dyDescent="0.15">
      <c r="A20" s="87"/>
      <c r="B20" s="84"/>
      <c r="C20" s="81"/>
      <c r="D20" s="84"/>
      <c r="E20" s="81"/>
      <c r="F20" s="81"/>
      <c r="G20" s="81"/>
      <c r="H20" s="9">
        <v>3151</v>
      </c>
      <c r="I20" s="17" t="s">
        <v>38</v>
      </c>
      <c r="J20" s="31">
        <v>6000</v>
      </c>
      <c r="K20" s="32">
        <f t="shared" si="8"/>
        <v>500</v>
      </c>
      <c r="L20" s="32">
        <f t="shared" si="9"/>
        <v>500</v>
      </c>
      <c r="M20" s="32">
        <f t="shared" si="10"/>
        <v>500</v>
      </c>
      <c r="N20" s="32">
        <f t="shared" si="10"/>
        <v>500</v>
      </c>
      <c r="O20" s="32">
        <f t="shared" si="10"/>
        <v>500</v>
      </c>
      <c r="P20" s="32">
        <f t="shared" si="10"/>
        <v>500</v>
      </c>
      <c r="Q20" s="32">
        <f t="shared" si="10"/>
        <v>500</v>
      </c>
      <c r="R20" s="32">
        <f t="shared" si="10"/>
        <v>500</v>
      </c>
      <c r="S20" s="32">
        <f t="shared" si="10"/>
        <v>500</v>
      </c>
      <c r="T20" s="32">
        <f t="shared" si="10"/>
        <v>500</v>
      </c>
      <c r="U20" s="32">
        <f t="shared" si="10"/>
        <v>500</v>
      </c>
      <c r="V20" s="32">
        <f t="shared" si="10"/>
        <v>500</v>
      </c>
    </row>
    <row r="21" spans="1:22" ht="21" customHeight="1" x14ac:dyDescent="0.15">
      <c r="A21" s="87"/>
      <c r="B21" s="84"/>
      <c r="C21" s="81"/>
      <c r="D21" s="84"/>
      <c r="E21" s="81"/>
      <c r="F21" s="81"/>
      <c r="G21" s="81"/>
      <c r="H21" s="9">
        <v>3221</v>
      </c>
      <c r="I21" s="17" t="s">
        <v>39</v>
      </c>
      <c r="J21" s="31">
        <v>100800</v>
      </c>
      <c r="K21" s="32">
        <f t="shared" si="8"/>
        <v>8400</v>
      </c>
      <c r="L21" s="32">
        <f t="shared" si="9"/>
        <v>8400</v>
      </c>
      <c r="M21" s="32">
        <f t="shared" si="10"/>
        <v>8400</v>
      </c>
      <c r="N21" s="32">
        <f t="shared" si="10"/>
        <v>8400</v>
      </c>
      <c r="O21" s="32">
        <f t="shared" si="10"/>
        <v>8400</v>
      </c>
      <c r="P21" s="32">
        <f t="shared" si="10"/>
        <v>8400</v>
      </c>
      <c r="Q21" s="32">
        <f t="shared" si="10"/>
        <v>8400</v>
      </c>
      <c r="R21" s="32">
        <f t="shared" si="10"/>
        <v>8400</v>
      </c>
      <c r="S21" s="32">
        <f t="shared" si="10"/>
        <v>8400</v>
      </c>
      <c r="T21" s="32">
        <f t="shared" si="10"/>
        <v>8400</v>
      </c>
      <c r="U21" s="32">
        <f t="shared" si="10"/>
        <v>8400</v>
      </c>
      <c r="V21" s="32">
        <f t="shared" si="10"/>
        <v>8400</v>
      </c>
    </row>
    <row r="22" spans="1:22" ht="21" customHeight="1" x14ac:dyDescent="0.15">
      <c r="A22" s="87"/>
      <c r="B22" s="84"/>
      <c r="C22" s="81"/>
      <c r="D22" s="84"/>
      <c r="E22" s="81"/>
      <c r="F22" s="81"/>
      <c r="G22" s="81"/>
      <c r="H22" s="9">
        <v>3711</v>
      </c>
      <c r="I22" s="17" t="s">
        <v>40</v>
      </c>
      <c r="J22" s="31">
        <v>10200</v>
      </c>
      <c r="K22" s="32">
        <f t="shared" si="8"/>
        <v>850</v>
      </c>
      <c r="L22" s="32">
        <f t="shared" si="9"/>
        <v>850</v>
      </c>
      <c r="M22" s="32">
        <f t="shared" si="10"/>
        <v>850</v>
      </c>
      <c r="N22" s="32">
        <f t="shared" si="10"/>
        <v>850</v>
      </c>
      <c r="O22" s="32">
        <f t="shared" si="10"/>
        <v>850</v>
      </c>
      <c r="P22" s="32">
        <f t="shared" si="10"/>
        <v>850</v>
      </c>
      <c r="Q22" s="32">
        <f t="shared" si="10"/>
        <v>850</v>
      </c>
      <c r="R22" s="32">
        <f t="shared" si="10"/>
        <v>850</v>
      </c>
      <c r="S22" s="32">
        <f t="shared" si="10"/>
        <v>850</v>
      </c>
      <c r="T22" s="32">
        <f t="shared" si="10"/>
        <v>850</v>
      </c>
      <c r="U22" s="32">
        <f t="shared" si="10"/>
        <v>850</v>
      </c>
      <c r="V22" s="32">
        <f t="shared" si="10"/>
        <v>850</v>
      </c>
    </row>
    <row r="23" spans="1:22" ht="21" customHeight="1" x14ac:dyDescent="0.15">
      <c r="A23" s="87"/>
      <c r="B23" s="84"/>
      <c r="C23" s="81"/>
      <c r="D23" s="84"/>
      <c r="E23" s="81"/>
      <c r="F23" s="81"/>
      <c r="G23" s="81"/>
      <c r="H23" s="9">
        <v>3721</v>
      </c>
      <c r="I23" s="17" t="s">
        <v>41</v>
      </c>
      <c r="J23" s="31">
        <v>4200</v>
      </c>
      <c r="K23" s="32">
        <f t="shared" si="8"/>
        <v>350</v>
      </c>
      <c r="L23" s="32">
        <f t="shared" si="9"/>
        <v>350</v>
      </c>
      <c r="M23" s="32">
        <f t="shared" si="10"/>
        <v>350</v>
      </c>
      <c r="N23" s="32">
        <f t="shared" si="10"/>
        <v>350</v>
      </c>
      <c r="O23" s="32">
        <f t="shared" si="10"/>
        <v>350</v>
      </c>
      <c r="P23" s="32">
        <f t="shared" si="10"/>
        <v>350</v>
      </c>
      <c r="Q23" s="32">
        <f t="shared" si="10"/>
        <v>350</v>
      </c>
      <c r="R23" s="32">
        <f t="shared" si="10"/>
        <v>350</v>
      </c>
      <c r="S23" s="32">
        <f t="shared" si="10"/>
        <v>350</v>
      </c>
      <c r="T23" s="32">
        <f t="shared" si="10"/>
        <v>350</v>
      </c>
      <c r="U23" s="32">
        <f t="shared" si="10"/>
        <v>350</v>
      </c>
      <c r="V23" s="32">
        <f t="shared" si="10"/>
        <v>350</v>
      </c>
    </row>
    <row r="24" spans="1:22" ht="21" customHeight="1" x14ac:dyDescent="0.15">
      <c r="A24" s="87"/>
      <c r="B24" s="84"/>
      <c r="C24" s="81"/>
      <c r="D24" s="84"/>
      <c r="E24" s="81"/>
      <c r="F24" s="81"/>
      <c r="G24" s="81"/>
      <c r="H24" s="9">
        <v>3791</v>
      </c>
      <c r="I24" s="17" t="s">
        <v>42</v>
      </c>
      <c r="J24" s="31">
        <v>5820</v>
      </c>
      <c r="K24" s="32">
        <f t="shared" si="8"/>
        <v>485</v>
      </c>
      <c r="L24" s="32">
        <f t="shared" si="9"/>
        <v>485</v>
      </c>
      <c r="M24" s="32">
        <f t="shared" si="10"/>
        <v>485</v>
      </c>
      <c r="N24" s="32">
        <f t="shared" si="10"/>
        <v>485</v>
      </c>
      <c r="O24" s="32">
        <f t="shared" si="10"/>
        <v>485</v>
      </c>
      <c r="P24" s="32">
        <f t="shared" si="10"/>
        <v>485</v>
      </c>
      <c r="Q24" s="32">
        <f t="shared" si="10"/>
        <v>485</v>
      </c>
      <c r="R24" s="32">
        <f t="shared" si="10"/>
        <v>485</v>
      </c>
      <c r="S24" s="32">
        <f t="shared" si="10"/>
        <v>485</v>
      </c>
      <c r="T24" s="32">
        <f t="shared" si="10"/>
        <v>485</v>
      </c>
      <c r="U24" s="32">
        <f t="shared" si="10"/>
        <v>485</v>
      </c>
      <c r="V24" s="32">
        <f t="shared" si="10"/>
        <v>485</v>
      </c>
    </row>
    <row r="25" spans="1:22" ht="21" customHeight="1" x14ac:dyDescent="0.15">
      <c r="A25" s="87"/>
      <c r="B25" s="84"/>
      <c r="C25" s="81"/>
      <c r="D25" s="84"/>
      <c r="E25" s="81"/>
      <c r="F25" s="81"/>
      <c r="G25" s="81"/>
      <c r="H25" s="9">
        <v>3831</v>
      </c>
      <c r="I25" s="17" t="s">
        <v>43</v>
      </c>
      <c r="J25" s="31">
        <v>3360</v>
      </c>
      <c r="K25" s="32">
        <f t="shared" si="8"/>
        <v>280</v>
      </c>
      <c r="L25" s="32">
        <f t="shared" si="9"/>
        <v>280</v>
      </c>
      <c r="M25" s="32">
        <f t="shared" si="10"/>
        <v>280</v>
      </c>
      <c r="N25" s="32">
        <f t="shared" si="10"/>
        <v>280</v>
      </c>
      <c r="O25" s="32">
        <f t="shared" si="10"/>
        <v>280</v>
      </c>
      <c r="P25" s="32">
        <f t="shared" si="10"/>
        <v>280</v>
      </c>
      <c r="Q25" s="32">
        <f t="shared" si="10"/>
        <v>280</v>
      </c>
      <c r="R25" s="32">
        <f t="shared" si="10"/>
        <v>280</v>
      </c>
      <c r="S25" s="32">
        <f t="shared" si="10"/>
        <v>280</v>
      </c>
      <c r="T25" s="32">
        <f t="shared" si="10"/>
        <v>280</v>
      </c>
      <c r="U25" s="32">
        <f t="shared" si="10"/>
        <v>280</v>
      </c>
      <c r="V25" s="32">
        <f t="shared" si="10"/>
        <v>280</v>
      </c>
    </row>
    <row r="26" spans="1:22" ht="21" customHeight="1" x14ac:dyDescent="0.15">
      <c r="A26" s="88"/>
      <c r="B26" s="85"/>
      <c r="C26" s="82"/>
      <c r="D26" s="85"/>
      <c r="E26" s="82"/>
      <c r="F26" s="82"/>
      <c r="G26" s="82"/>
      <c r="H26" s="9">
        <v>3841</v>
      </c>
      <c r="I26" s="17" t="s">
        <v>44</v>
      </c>
      <c r="J26" s="31">
        <v>3300</v>
      </c>
      <c r="K26" s="32">
        <f t="shared" si="8"/>
        <v>275</v>
      </c>
      <c r="L26" s="32">
        <f t="shared" si="9"/>
        <v>275</v>
      </c>
      <c r="M26" s="32">
        <f t="shared" si="10"/>
        <v>275</v>
      </c>
      <c r="N26" s="32">
        <f t="shared" si="10"/>
        <v>275</v>
      </c>
      <c r="O26" s="32">
        <f t="shared" si="10"/>
        <v>275</v>
      </c>
      <c r="P26" s="32">
        <f t="shared" si="10"/>
        <v>275</v>
      </c>
      <c r="Q26" s="32">
        <f t="shared" si="10"/>
        <v>275</v>
      </c>
      <c r="R26" s="32">
        <f t="shared" si="10"/>
        <v>275</v>
      </c>
      <c r="S26" s="32">
        <f t="shared" si="10"/>
        <v>275</v>
      </c>
      <c r="T26" s="32">
        <f t="shared" si="10"/>
        <v>275</v>
      </c>
      <c r="U26" s="32">
        <f t="shared" si="10"/>
        <v>275</v>
      </c>
      <c r="V26" s="32">
        <f t="shared" si="10"/>
        <v>275</v>
      </c>
    </row>
    <row r="27" spans="1:22" ht="21" customHeight="1" x14ac:dyDescent="0.15">
      <c r="A27" s="79" t="s">
        <v>33</v>
      </c>
      <c r="B27" s="79"/>
      <c r="C27" s="79"/>
      <c r="D27" s="79"/>
      <c r="E27" s="79"/>
      <c r="F27" s="79"/>
      <c r="G27" s="79"/>
      <c r="H27" s="79"/>
      <c r="I27" s="79"/>
      <c r="J27" s="31">
        <f>SUM(J15:J26)</f>
        <v>209640</v>
      </c>
      <c r="K27" s="32">
        <f t="shared" ref="K27:V27" si="11">SUM(K15:K26)</f>
        <v>17470</v>
      </c>
      <c r="L27" s="32">
        <f t="shared" si="11"/>
        <v>17470</v>
      </c>
      <c r="M27" s="32">
        <f t="shared" si="11"/>
        <v>17470</v>
      </c>
      <c r="N27" s="32">
        <f t="shared" si="11"/>
        <v>17470</v>
      </c>
      <c r="O27" s="32">
        <f t="shared" si="11"/>
        <v>17470</v>
      </c>
      <c r="P27" s="32">
        <f t="shared" si="11"/>
        <v>17470</v>
      </c>
      <c r="Q27" s="32">
        <f t="shared" si="11"/>
        <v>17470</v>
      </c>
      <c r="R27" s="32">
        <f t="shared" si="11"/>
        <v>17470</v>
      </c>
      <c r="S27" s="32">
        <f t="shared" si="11"/>
        <v>17470</v>
      </c>
      <c r="T27" s="32">
        <f t="shared" si="11"/>
        <v>17470</v>
      </c>
      <c r="U27" s="32">
        <f t="shared" si="11"/>
        <v>17470</v>
      </c>
      <c r="V27" s="32">
        <f t="shared" si="11"/>
        <v>17470</v>
      </c>
    </row>
    <row r="28" spans="1:22" ht="21" customHeight="1" x14ac:dyDescent="0.15">
      <c r="A28" s="86">
        <v>1</v>
      </c>
      <c r="B28" s="83" t="s">
        <v>21</v>
      </c>
      <c r="C28" s="80" t="s">
        <v>62</v>
      </c>
      <c r="D28" s="83" t="s">
        <v>63</v>
      </c>
      <c r="E28" s="80">
        <v>102</v>
      </c>
      <c r="F28" s="83" t="s">
        <v>64</v>
      </c>
      <c r="G28" s="80" t="s">
        <v>25</v>
      </c>
      <c r="H28" s="9">
        <v>2211</v>
      </c>
      <c r="I28" s="17" t="s">
        <v>28</v>
      </c>
      <c r="J28" s="31">
        <v>58200</v>
      </c>
      <c r="K28" s="32">
        <v>4850</v>
      </c>
      <c r="L28" s="32">
        <v>4850</v>
      </c>
      <c r="M28" s="32">
        <v>4850</v>
      </c>
      <c r="N28" s="32">
        <v>4850</v>
      </c>
      <c r="O28" s="32">
        <v>4850</v>
      </c>
      <c r="P28" s="32">
        <v>4850</v>
      </c>
      <c r="Q28" s="32">
        <v>4850</v>
      </c>
      <c r="R28" s="32">
        <v>4850</v>
      </c>
      <c r="S28" s="32">
        <v>4850</v>
      </c>
      <c r="T28" s="32">
        <v>4850</v>
      </c>
      <c r="U28" s="32">
        <v>4850</v>
      </c>
      <c r="V28" s="32">
        <v>4850</v>
      </c>
    </row>
    <row r="29" spans="1:22" ht="21" customHeight="1" x14ac:dyDescent="0.15">
      <c r="A29" s="87"/>
      <c r="B29" s="84"/>
      <c r="C29" s="81"/>
      <c r="D29" s="84"/>
      <c r="E29" s="81"/>
      <c r="F29" s="84"/>
      <c r="G29" s="81"/>
      <c r="H29" s="9">
        <v>2421</v>
      </c>
      <c r="I29" s="17" t="s">
        <v>47</v>
      </c>
      <c r="J29" s="31">
        <v>5040</v>
      </c>
      <c r="K29" s="32">
        <v>420</v>
      </c>
      <c r="L29" s="32">
        <v>420</v>
      </c>
      <c r="M29" s="32">
        <v>420</v>
      </c>
      <c r="N29" s="32">
        <v>420</v>
      </c>
      <c r="O29" s="32">
        <v>420</v>
      </c>
      <c r="P29" s="32">
        <v>420</v>
      </c>
      <c r="Q29" s="32">
        <v>420</v>
      </c>
      <c r="R29" s="32">
        <v>420</v>
      </c>
      <c r="S29" s="32">
        <v>420</v>
      </c>
      <c r="T29" s="32">
        <v>420</v>
      </c>
      <c r="U29" s="32">
        <v>420</v>
      </c>
      <c r="V29" s="32">
        <v>420</v>
      </c>
    </row>
    <row r="30" spans="1:22" ht="21" customHeight="1" x14ac:dyDescent="0.15">
      <c r="A30" s="87"/>
      <c r="B30" s="84"/>
      <c r="C30" s="81"/>
      <c r="D30" s="84"/>
      <c r="E30" s="81"/>
      <c r="F30" s="84"/>
      <c r="G30" s="81"/>
      <c r="H30" s="9">
        <v>2431</v>
      </c>
      <c r="I30" s="17" t="s">
        <v>48</v>
      </c>
      <c r="J30" s="31">
        <v>2280</v>
      </c>
      <c r="K30" s="32">
        <v>190</v>
      </c>
      <c r="L30" s="32">
        <v>190</v>
      </c>
      <c r="M30" s="32">
        <v>190</v>
      </c>
      <c r="N30" s="32">
        <v>190</v>
      </c>
      <c r="O30" s="32">
        <v>190</v>
      </c>
      <c r="P30" s="32">
        <v>190</v>
      </c>
      <c r="Q30" s="32">
        <v>190</v>
      </c>
      <c r="R30" s="32">
        <v>190</v>
      </c>
      <c r="S30" s="32">
        <v>190</v>
      </c>
      <c r="T30" s="32">
        <v>190</v>
      </c>
      <c r="U30" s="32">
        <v>190</v>
      </c>
      <c r="V30" s="32">
        <v>190</v>
      </c>
    </row>
    <row r="31" spans="1:22" ht="21" customHeight="1" x14ac:dyDescent="0.15">
      <c r="A31" s="87"/>
      <c r="B31" s="84"/>
      <c r="C31" s="81"/>
      <c r="D31" s="84"/>
      <c r="E31" s="81"/>
      <c r="F31" s="84"/>
      <c r="G31" s="81"/>
      <c r="H31" s="9">
        <v>2441</v>
      </c>
      <c r="I31" s="17" t="s">
        <v>49</v>
      </c>
      <c r="J31" s="31">
        <v>2494.8000000000002</v>
      </c>
      <c r="K31" s="32">
        <v>207.9</v>
      </c>
      <c r="L31" s="32">
        <v>207.9</v>
      </c>
      <c r="M31" s="32">
        <v>207.9</v>
      </c>
      <c r="N31" s="32">
        <v>207.9</v>
      </c>
      <c r="O31" s="32">
        <v>207.9</v>
      </c>
      <c r="P31" s="32">
        <v>207.9</v>
      </c>
      <c r="Q31" s="32">
        <v>207.9</v>
      </c>
      <c r="R31" s="32">
        <v>207.9</v>
      </c>
      <c r="S31" s="32">
        <v>207.9</v>
      </c>
      <c r="T31" s="32">
        <v>207.9</v>
      </c>
      <c r="U31" s="32">
        <v>207.9</v>
      </c>
      <c r="V31" s="32">
        <v>207.9</v>
      </c>
    </row>
    <row r="32" spans="1:22" ht="21" customHeight="1" x14ac:dyDescent="0.15">
      <c r="A32" s="87"/>
      <c r="B32" s="84"/>
      <c r="C32" s="81"/>
      <c r="D32" s="84"/>
      <c r="E32" s="81"/>
      <c r="F32" s="84"/>
      <c r="G32" s="81"/>
      <c r="H32" s="9">
        <v>2471</v>
      </c>
      <c r="I32" s="17" t="s">
        <v>50</v>
      </c>
      <c r="J32" s="31">
        <v>2760</v>
      </c>
      <c r="K32" s="32">
        <v>230</v>
      </c>
      <c r="L32" s="32">
        <v>230</v>
      </c>
      <c r="M32" s="32">
        <v>230</v>
      </c>
      <c r="N32" s="32">
        <v>230</v>
      </c>
      <c r="O32" s="32">
        <v>230</v>
      </c>
      <c r="P32" s="32">
        <v>230</v>
      </c>
      <c r="Q32" s="32">
        <v>230</v>
      </c>
      <c r="R32" s="32">
        <v>230</v>
      </c>
      <c r="S32" s="32">
        <v>230</v>
      </c>
      <c r="T32" s="32">
        <v>230</v>
      </c>
      <c r="U32" s="32">
        <v>230</v>
      </c>
      <c r="V32" s="32">
        <v>230</v>
      </c>
    </row>
    <row r="33" spans="1:22" ht="21" customHeight="1" x14ac:dyDescent="0.15">
      <c r="A33" s="87"/>
      <c r="B33" s="84"/>
      <c r="C33" s="81"/>
      <c r="D33" s="84"/>
      <c r="E33" s="81"/>
      <c r="F33" s="84"/>
      <c r="G33" s="81"/>
      <c r="H33" s="9">
        <v>2491</v>
      </c>
      <c r="I33" s="16" t="s">
        <v>51</v>
      </c>
      <c r="J33" s="31">
        <v>7740</v>
      </c>
      <c r="K33" s="32">
        <v>645</v>
      </c>
      <c r="L33" s="32">
        <v>645</v>
      </c>
      <c r="M33" s="32">
        <v>645</v>
      </c>
      <c r="N33" s="32">
        <v>645</v>
      </c>
      <c r="O33" s="32">
        <v>645</v>
      </c>
      <c r="P33" s="32">
        <v>645</v>
      </c>
      <c r="Q33" s="32">
        <v>645</v>
      </c>
      <c r="R33" s="32">
        <v>645</v>
      </c>
      <c r="S33" s="32">
        <v>645</v>
      </c>
      <c r="T33" s="32">
        <v>645</v>
      </c>
      <c r="U33" s="32">
        <v>645</v>
      </c>
      <c r="V33" s="32">
        <v>645</v>
      </c>
    </row>
    <row r="34" spans="1:22" ht="21" customHeight="1" x14ac:dyDescent="0.15">
      <c r="A34" s="87"/>
      <c r="B34" s="84"/>
      <c r="C34" s="81"/>
      <c r="D34" s="84"/>
      <c r="E34" s="81"/>
      <c r="F34" s="84"/>
      <c r="G34" s="81"/>
      <c r="H34" s="9">
        <v>2561</v>
      </c>
      <c r="I34" s="17" t="s">
        <v>52</v>
      </c>
      <c r="J34" s="31">
        <v>7776</v>
      </c>
      <c r="K34" s="32">
        <v>648</v>
      </c>
      <c r="L34" s="32">
        <v>648</v>
      </c>
      <c r="M34" s="32">
        <v>648</v>
      </c>
      <c r="N34" s="32">
        <v>648</v>
      </c>
      <c r="O34" s="32">
        <v>648</v>
      </c>
      <c r="P34" s="32">
        <v>648</v>
      </c>
      <c r="Q34" s="32">
        <v>648</v>
      </c>
      <c r="R34" s="32">
        <v>648</v>
      </c>
      <c r="S34" s="32">
        <v>648</v>
      </c>
      <c r="T34" s="32">
        <v>648</v>
      </c>
      <c r="U34" s="32">
        <v>648</v>
      </c>
      <c r="V34" s="32">
        <v>648</v>
      </c>
    </row>
    <row r="35" spans="1:22" ht="21" customHeight="1" x14ac:dyDescent="0.15">
      <c r="A35" s="87"/>
      <c r="B35" s="84"/>
      <c r="C35" s="81"/>
      <c r="D35" s="84"/>
      <c r="E35" s="81"/>
      <c r="F35" s="84"/>
      <c r="G35" s="81"/>
      <c r="H35" s="9">
        <v>2711</v>
      </c>
      <c r="I35" s="17" t="s">
        <v>34</v>
      </c>
      <c r="J35" s="31">
        <v>14571.6</v>
      </c>
      <c r="K35" s="32">
        <v>1214.3</v>
      </c>
      <c r="L35" s="32">
        <v>1214.3</v>
      </c>
      <c r="M35" s="32">
        <v>1214.3</v>
      </c>
      <c r="N35" s="32">
        <v>1214.3</v>
      </c>
      <c r="O35" s="32">
        <v>1214.3</v>
      </c>
      <c r="P35" s="32">
        <v>1214.3</v>
      </c>
      <c r="Q35" s="32">
        <v>1214.3</v>
      </c>
      <c r="R35" s="32">
        <v>1214.3</v>
      </c>
      <c r="S35" s="32">
        <v>1214.3</v>
      </c>
      <c r="T35" s="32">
        <v>1214.3</v>
      </c>
      <c r="U35" s="32">
        <v>1214.3</v>
      </c>
      <c r="V35" s="32">
        <v>1214.3</v>
      </c>
    </row>
    <row r="36" spans="1:22" ht="21" customHeight="1" x14ac:dyDescent="0.15">
      <c r="A36" s="87"/>
      <c r="B36" s="84"/>
      <c r="C36" s="81"/>
      <c r="D36" s="84"/>
      <c r="E36" s="81"/>
      <c r="F36" s="84"/>
      <c r="G36" s="81"/>
      <c r="H36" s="9">
        <v>2741</v>
      </c>
      <c r="I36" s="17" t="s">
        <v>35</v>
      </c>
      <c r="J36" s="31">
        <v>10116</v>
      </c>
      <c r="K36" s="32">
        <v>843</v>
      </c>
      <c r="L36" s="32">
        <v>843</v>
      </c>
      <c r="M36" s="32">
        <v>843</v>
      </c>
      <c r="N36" s="32">
        <v>843</v>
      </c>
      <c r="O36" s="32">
        <v>843</v>
      </c>
      <c r="P36" s="32">
        <v>843</v>
      </c>
      <c r="Q36" s="32">
        <v>843</v>
      </c>
      <c r="R36" s="32">
        <v>843</v>
      </c>
      <c r="S36" s="32">
        <v>843</v>
      </c>
      <c r="T36" s="32">
        <v>843</v>
      </c>
      <c r="U36" s="32">
        <v>843</v>
      </c>
      <c r="V36" s="32">
        <v>843</v>
      </c>
    </row>
    <row r="37" spans="1:22" ht="21" customHeight="1" x14ac:dyDescent="0.15">
      <c r="A37" s="87"/>
      <c r="B37" s="84"/>
      <c r="C37" s="81"/>
      <c r="D37" s="84"/>
      <c r="E37" s="81"/>
      <c r="F37" s="84"/>
      <c r="G37" s="81"/>
      <c r="H37" s="9">
        <v>2751</v>
      </c>
      <c r="I37" s="8" t="s">
        <v>53</v>
      </c>
      <c r="J37" s="31">
        <v>6624</v>
      </c>
      <c r="K37" s="32">
        <v>552</v>
      </c>
      <c r="L37" s="32">
        <v>552</v>
      </c>
      <c r="M37" s="32">
        <v>552</v>
      </c>
      <c r="N37" s="32">
        <v>552</v>
      </c>
      <c r="O37" s="32">
        <v>552</v>
      </c>
      <c r="P37" s="32">
        <v>552</v>
      </c>
      <c r="Q37" s="32">
        <v>552</v>
      </c>
      <c r="R37" s="32">
        <v>552</v>
      </c>
      <c r="S37" s="32">
        <v>552</v>
      </c>
      <c r="T37" s="32">
        <v>552</v>
      </c>
      <c r="U37" s="32">
        <v>552</v>
      </c>
      <c r="V37" s="32">
        <v>552</v>
      </c>
    </row>
    <row r="38" spans="1:22" ht="21" customHeight="1" x14ac:dyDescent="0.15">
      <c r="A38" s="87"/>
      <c r="B38" s="84"/>
      <c r="C38" s="81"/>
      <c r="D38" s="84"/>
      <c r="E38" s="81"/>
      <c r="F38" s="84"/>
      <c r="G38" s="81"/>
      <c r="H38" s="9">
        <v>3291</v>
      </c>
      <c r="I38" s="17" t="s">
        <v>54</v>
      </c>
      <c r="J38" s="31">
        <v>6180</v>
      </c>
      <c r="K38" s="32">
        <v>515</v>
      </c>
      <c r="L38" s="32">
        <v>515</v>
      </c>
      <c r="M38" s="32">
        <v>515</v>
      </c>
      <c r="N38" s="32">
        <v>515</v>
      </c>
      <c r="O38" s="32">
        <v>515</v>
      </c>
      <c r="P38" s="32">
        <v>515</v>
      </c>
      <c r="Q38" s="32">
        <v>515</v>
      </c>
      <c r="R38" s="32">
        <v>515</v>
      </c>
      <c r="S38" s="32">
        <v>515</v>
      </c>
      <c r="T38" s="32">
        <v>515</v>
      </c>
      <c r="U38" s="32">
        <v>515</v>
      </c>
      <c r="V38" s="32">
        <v>515</v>
      </c>
    </row>
    <row r="39" spans="1:22" ht="21" customHeight="1" x14ac:dyDescent="0.15">
      <c r="A39" s="87"/>
      <c r="B39" s="84"/>
      <c r="C39" s="81"/>
      <c r="D39" s="84"/>
      <c r="E39" s="81"/>
      <c r="F39" s="84"/>
      <c r="G39" s="81"/>
      <c r="H39" s="9">
        <v>3361</v>
      </c>
      <c r="I39" s="17" t="s">
        <v>55</v>
      </c>
      <c r="J39" s="31">
        <v>5100</v>
      </c>
      <c r="K39" s="32">
        <v>425</v>
      </c>
      <c r="L39" s="32">
        <v>425</v>
      </c>
      <c r="M39" s="32">
        <v>425</v>
      </c>
      <c r="N39" s="32">
        <v>425</v>
      </c>
      <c r="O39" s="32">
        <v>425</v>
      </c>
      <c r="P39" s="32">
        <v>425</v>
      </c>
      <c r="Q39" s="32">
        <v>425</v>
      </c>
      <c r="R39" s="32">
        <v>425</v>
      </c>
      <c r="S39" s="32">
        <v>425</v>
      </c>
      <c r="T39" s="32">
        <v>425</v>
      </c>
      <c r="U39" s="32">
        <v>425</v>
      </c>
      <c r="V39" s="32">
        <v>425</v>
      </c>
    </row>
    <row r="40" spans="1:22" ht="21" customHeight="1" x14ac:dyDescent="0.15">
      <c r="A40" s="87"/>
      <c r="B40" s="84"/>
      <c r="C40" s="81"/>
      <c r="D40" s="84"/>
      <c r="E40" s="81"/>
      <c r="F40" s="84"/>
      <c r="G40" s="81"/>
      <c r="H40" s="9">
        <v>3391</v>
      </c>
      <c r="I40" s="17" t="s">
        <v>56</v>
      </c>
      <c r="J40" s="31">
        <v>8976</v>
      </c>
      <c r="K40" s="32">
        <v>748</v>
      </c>
      <c r="L40" s="32">
        <v>748</v>
      </c>
      <c r="M40" s="32">
        <v>748</v>
      </c>
      <c r="N40" s="32">
        <v>748</v>
      </c>
      <c r="O40" s="32">
        <v>748</v>
      </c>
      <c r="P40" s="32">
        <v>748</v>
      </c>
      <c r="Q40" s="32">
        <v>748</v>
      </c>
      <c r="R40" s="32">
        <v>748</v>
      </c>
      <c r="S40" s="32">
        <v>748</v>
      </c>
      <c r="T40" s="32">
        <v>748</v>
      </c>
      <c r="U40" s="32">
        <v>748</v>
      </c>
      <c r="V40" s="32">
        <v>748</v>
      </c>
    </row>
    <row r="41" spans="1:22" ht="21" customHeight="1" x14ac:dyDescent="0.15">
      <c r="A41" s="87"/>
      <c r="B41" s="84"/>
      <c r="C41" s="81"/>
      <c r="D41" s="84"/>
      <c r="E41" s="81"/>
      <c r="F41" s="84"/>
      <c r="G41" s="81"/>
      <c r="H41" s="9">
        <v>3721</v>
      </c>
      <c r="I41" s="17" t="s">
        <v>41</v>
      </c>
      <c r="J41" s="31">
        <v>3576</v>
      </c>
      <c r="K41" s="32">
        <v>298</v>
      </c>
      <c r="L41" s="32">
        <v>298</v>
      </c>
      <c r="M41" s="32">
        <v>298</v>
      </c>
      <c r="N41" s="32">
        <v>298</v>
      </c>
      <c r="O41" s="32">
        <v>298</v>
      </c>
      <c r="P41" s="32">
        <v>298</v>
      </c>
      <c r="Q41" s="32">
        <v>298</v>
      </c>
      <c r="R41" s="32">
        <v>298</v>
      </c>
      <c r="S41" s="32">
        <v>298</v>
      </c>
      <c r="T41" s="32">
        <v>298</v>
      </c>
      <c r="U41" s="32">
        <v>298</v>
      </c>
      <c r="V41" s="32">
        <v>298</v>
      </c>
    </row>
    <row r="42" spans="1:22" ht="21" customHeight="1" x14ac:dyDescent="0.15">
      <c r="A42" s="87"/>
      <c r="B42" s="84"/>
      <c r="C42" s="81"/>
      <c r="D42" s="84"/>
      <c r="E42" s="81"/>
      <c r="F42" s="84"/>
      <c r="G42" s="81"/>
      <c r="H42" s="9">
        <v>3751</v>
      </c>
      <c r="I42" s="17" t="s">
        <v>32</v>
      </c>
      <c r="J42" s="31">
        <v>6624</v>
      </c>
      <c r="K42" s="32">
        <v>552</v>
      </c>
      <c r="L42" s="32">
        <v>552</v>
      </c>
      <c r="M42" s="32">
        <v>552</v>
      </c>
      <c r="N42" s="32">
        <v>552</v>
      </c>
      <c r="O42" s="32">
        <v>552</v>
      </c>
      <c r="P42" s="32">
        <v>552</v>
      </c>
      <c r="Q42" s="32">
        <v>552</v>
      </c>
      <c r="R42" s="32">
        <v>552</v>
      </c>
      <c r="S42" s="32">
        <v>552</v>
      </c>
      <c r="T42" s="32">
        <v>552</v>
      </c>
      <c r="U42" s="32">
        <v>552</v>
      </c>
      <c r="V42" s="32">
        <v>552</v>
      </c>
    </row>
    <row r="43" spans="1:22" ht="21" customHeight="1" x14ac:dyDescent="0.15">
      <c r="A43" s="87"/>
      <c r="B43" s="84"/>
      <c r="C43" s="81"/>
      <c r="D43" s="84"/>
      <c r="E43" s="81"/>
      <c r="F43" s="84"/>
      <c r="G43" s="81"/>
      <c r="H43" s="9">
        <v>3821</v>
      </c>
      <c r="I43" s="17" t="s">
        <v>57</v>
      </c>
      <c r="J43" s="31">
        <v>150000</v>
      </c>
      <c r="K43" s="32">
        <v>12500</v>
      </c>
      <c r="L43" s="32">
        <v>12500</v>
      </c>
      <c r="M43" s="32">
        <v>12500</v>
      </c>
      <c r="N43" s="32">
        <v>12500</v>
      </c>
      <c r="O43" s="32">
        <v>12500</v>
      </c>
      <c r="P43" s="32">
        <v>12500</v>
      </c>
      <c r="Q43" s="32">
        <v>12500</v>
      </c>
      <c r="R43" s="32">
        <v>12500</v>
      </c>
      <c r="S43" s="32">
        <v>12500</v>
      </c>
      <c r="T43" s="32">
        <v>12500</v>
      </c>
      <c r="U43" s="32">
        <v>12500</v>
      </c>
      <c r="V43" s="32">
        <v>12500</v>
      </c>
    </row>
    <row r="44" spans="1:22" ht="21" customHeight="1" x14ac:dyDescent="0.15">
      <c r="A44" s="87"/>
      <c r="B44" s="84"/>
      <c r="C44" s="81"/>
      <c r="D44" s="84"/>
      <c r="E44" s="81"/>
      <c r="F44" s="84"/>
      <c r="G44" s="81"/>
      <c r="H44" s="9">
        <v>3921</v>
      </c>
      <c r="I44" s="17" t="s">
        <v>58</v>
      </c>
      <c r="J44" s="31">
        <v>2160</v>
      </c>
      <c r="K44" s="32">
        <v>180</v>
      </c>
      <c r="L44" s="32">
        <v>180</v>
      </c>
      <c r="M44" s="32">
        <v>180</v>
      </c>
      <c r="N44" s="32">
        <v>180</v>
      </c>
      <c r="O44" s="32">
        <v>180</v>
      </c>
      <c r="P44" s="32">
        <v>180</v>
      </c>
      <c r="Q44" s="32">
        <v>180</v>
      </c>
      <c r="R44" s="32">
        <v>180</v>
      </c>
      <c r="S44" s="32">
        <v>180</v>
      </c>
      <c r="T44" s="32">
        <v>180</v>
      </c>
      <c r="U44" s="32">
        <v>180</v>
      </c>
      <c r="V44" s="32">
        <v>180</v>
      </c>
    </row>
    <row r="45" spans="1:22" ht="21" customHeight="1" x14ac:dyDescent="0.15">
      <c r="A45" s="87"/>
      <c r="B45" s="84"/>
      <c r="C45" s="81"/>
      <c r="D45" s="84"/>
      <c r="E45" s="81"/>
      <c r="F45" s="84"/>
      <c r="G45" s="81"/>
      <c r="H45" s="9">
        <v>4411</v>
      </c>
      <c r="I45" s="17" t="s">
        <v>59</v>
      </c>
      <c r="J45" s="31">
        <v>390000</v>
      </c>
      <c r="K45" s="32">
        <v>32500</v>
      </c>
      <c r="L45" s="32">
        <v>32500</v>
      </c>
      <c r="M45" s="32">
        <v>32500</v>
      </c>
      <c r="N45" s="32">
        <v>32500</v>
      </c>
      <c r="O45" s="32">
        <v>32500</v>
      </c>
      <c r="P45" s="32">
        <v>32500</v>
      </c>
      <c r="Q45" s="32">
        <v>32500</v>
      </c>
      <c r="R45" s="32">
        <v>32500</v>
      </c>
      <c r="S45" s="32">
        <v>32500</v>
      </c>
      <c r="T45" s="32">
        <v>32500</v>
      </c>
      <c r="U45" s="32">
        <v>32500</v>
      </c>
      <c r="V45" s="32">
        <v>32500</v>
      </c>
    </row>
    <row r="46" spans="1:22" ht="28.5" customHeight="1" x14ac:dyDescent="0.15">
      <c r="A46" s="87"/>
      <c r="B46" s="84"/>
      <c r="C46" s="81"/>
      <c r="D46" s="84"/>
      <c r="E46" s="81"/>
      <c r="F46" s="84"/>
      <c r="G46" s="81"/>
      <c r="H46" s="9">
        <v>4413</v>
      </c>
      <c r="I46" s="16" t="s">
        <v>60</v>
      </c>
      <c r="J46" s="31">
        <v>3960</v>
      </c>
      <c r="K46" s="32">
        <v>330</v>
      </c>
      <c r="L46" s="32">
        <v>330</v>
      </c>
      <c r="M46" s="32">
        <v>330</v>
      </c>
      <c r="N46" s="32">
        <v>330</v>
      </c>
      <c r="O46" s="32">
        <v>330</v>
      </c>
      <c r="P46" s="32">
        <v>330</v>
      </c>
      <c r="Q46" s="32">
        <v>330</v>
      </c>
      <c r="R46" s="32">
        <v>330</v>
      </c>
      <c r="S46" s="32">
        <v>330</v>
      </c>
      <c r="T46" s="32">
        <v>330</v>
      </c>
      <c r="U46" s="32">
        <v>330</v>
      </c>
      <c r="V46" s="32">
        <v>330</v>
      </c>
    </row>
    <row r="47" spans="1:22" ht="21" customHeight="1" x14ac:dyDescent="0.15">
      <c r="A47" s="88"/>
      <c r="B47" s="85"/>
      <c r="C47" s="82"/>
      <c r="D47" s="85"/>
      <c r="E47" s="82"/>
      <c r="F47" s="85"/>
      <c r="G47" s="82"/>
      <c r="H47" s="9">
        <v>4811</v>
      </c>
      <c r="I47" s="17" t="s">
        <v>61</v>
      </c>
      <c r="J47" s="31">
        <v>5400</v>
      </c>
      <c r="K47" s="32">
        <v>450</v>
      </c>
      <c r="L47" s="32">
        <v>450</v>
      </c>
      <c r="M47" s="32">
        <v>450</v>
      </c>
      <c r="N47" s="32">
        <v>450</v>
      </c>
      <c r="O47" s="32">
        <v>450</v>
      </c>
      <c r="P47" s="32">
        <v>450</v>
      </c>
      <c r="Q47" s="32">
        <v>450</v>
      </c>
      <c r="R47" s="32">
        <v>450</v>
      </c>
      <c r="S47" s="32">
        <v>450</v>
      </c>
      <c r="T47" s="32">
        <v>450</v>
      </c>
      <c r="U47" s="32">
        <v>450</v>
      </c>
      <c r="V47" s="32">
        <v>450</v>
      </c>
    </row>
    <row r="48" spans="1:22" ht="21" customHeight="1" x14ac:dyDescent="0.15">
      <c r="A48" s="79" t="s">
        <v>33</v>
      </c>
      <c r="B48" s="79"/>
      <c r="C48" s="79"/>
      <c r="D48" s="79"/>
      <c r="E48" s="79"/>
      <c r="F48" s="79"/>
      <c r="G48" s="79"/>
      <c r="H48" s="79"/>
      <c r="I48" s="79"/>
      <c r="J48" s="31">
        <f>SUM(J28:J47)</f>
        <v>699578.4</v>
      </c>
      <c r="K48" s="32">
        <f t="shared" ref="K48:V48" si="12">SUM(K28:K47)</f>
        <v>58298.2</v>
      </c>
      <c r="L48" s="32">
        <f t="shared" si="12"/>
        <v>58298.2</v>
      </c>
      <c r="M48" s="32">
        <f t="shared" si="12"/>
        <v>58298.2</v>
      </c>
      <c r="N48" s="32">
        <f t="shared" si="12"/>
        <v>58298.2</v>
      </c>
      <c r="O48" s="32">
        <f t="shared" si="12"/>
        <v>58298.2</v>
      </c>
      <c r="P48" s="32">
        <f t="shared" si="12"/>
        <v>58298.2</v>
      </c>
      <c r="Q48" s="32">
        <f t="shared" si="12"/>
        <v>58298.2</v>
      </c>
      <c r="R48" s="32">
        <f t="shared" si="12"/>
        <v>58298.2</v>
      </c>
      <c r="S48" s="32">
        <f t="shared" si="12"/>
        <v>58298.2</v>
      </c>
      <c r="T48" s="32">
        <f t="shared" si="12"/>
        <v>58298.2</v>
      </c>
      <c r="U48" s="32">
        <f t="shared" si="12"/>
        <v>58298.2</v>
      </c>
      <c r="V48" s="32">
        <f t="shared" si="12"/>
        <v>58298.2</v>
      </c>
    </row>
    <row r="49" spans="1:22" ht="27.75" customHeight="1" x14ac:dyDescent="0.15">
      <c r="A49" s="89">
        <v>1</v>
      </c>
      <c r="B49" s="83" t="s">
        <v>21</v>
      </c>
      <c r="C49" s="83" t="s">
        <v>73</v>
      </c>
      <c r="D49" s="83" t="s">
        <v>72</v>
      </c>
      <c r="E49" s="83">
        <v>103</v>
      </c>
      <c r="F49" s="83" t="s">
        <v>71</v>
      </c>
      <c r="G49" s="80" t="s">
        <v>25</v>
      </c>
      <c r="H49" s="9">
        <v>2121</v>
      </c>
      <c r="I49" s="8" t="s">
        <v>130</v>
      </c>
      <c r="J49" s="31">
        <v>7824</v>
      </c>
      <c r="K49" s="32">
        <v>652</v>
      </c>
      <c r="L49" s="32">
        <v>652</v>
      </c>
      <c r="M49" s="32">
        <v>652</v>
      </c>
      <c r="N49" s="32">
        <v>652</v>
      </c>
      <c r="O49" s="32">
        <v>652</v>
      </c>
      <c r="P49" s="32">
        <v>652</v>
      </c>
      <c r="Q49" s="32">
        <v>652</v>
      </c>
      <c r="R49" s="32">
        <v>652</v>
      </c>
      <c r="S49" s="32">
        <v>652</v>
      </c>
      <c r="T49" s="32">
        <v>652</v>
      </c>
      <c r="U49" s="32">
        <v>652</v>
      </c>
      <c r="V49" s="32">
        <v>652</v>
      </c>
    </row>
    <row r="50" spans="1:22" ht="28.5" customHeight="1" x14ac:dyDescent="0.15">
      <c r="A50" s="90"/>
      <c r="B50" s="84"/>
      <c r="C50" s="84"/>
      <c r="D50" s="84"/>
      <c r="E50" s="84"/>
      <c r="F50" s="84"/>
      <c r="G50" s="81"/>
      <c r="H50" s="9">
        <v>2122</v>
      </c>
      <c r="I50" s="8" t="s">
        <v>65</v>
      </c>
      <c r="J50" s="31">
        <v>3778.8</v>
      </c>
      <c r="K50" s="32">
        <v>314.89999999999998</v>
      </c>
      <c r="L50" s="32">
        <v>314.89999999999998</v>
      </c>
      <c r="M50" s="32">
        <v>314.89999999999998</v>
      </c>
      <c r="N50" s="32">
        <v>314.89999999999998</v>
      </c>
      <c r="O50" s="32">
        <v>314.89999999999998</v>
      </c>
      <c r="P50" s="32">
        <v>314.89999999999998</v>
      </c>
      <c r="Q50" s="32">
        <v>314.89999999999998</v>
      </c>
      <c r="R50" s="32">
        <v>314.89999999999998</v>
      </c>
      <c r="S50" s="32">
        <v>314.89999999999998</v>
      </c>
      <c r="T50" s="32">
        <v>314.89999999999998</v>
      </c>
      <c r="U50" s="32">
        <v>314.89999999999998</v>
      </c>
      <c r="V50" s="32">
        <v>314.89999999999998</v>
      </c>
    </row>
    <row r="51" spans="1:22" ht="21" customHeight="1" x14ac:dyDescent="0.15">
      <c r="A51" s="90"/>
      <c r="B51" s="84"/>
      <c r="C51" s="84"/>
      <c r="D51" s="84"/>
      <c r="E51" s="84"/>
      <c r="F51" s="84"/>
      <c r="G51" s="81"/>
      <c r="H51" s="9">
        <v>2151</v>
      </c>
      <c r="I51" s="27" t="s">
        <v>27</v>
      </c>
      <c r="J51" s="31">
        <v>4140</v>
      </c>
      <c r="K51" s="32">
        <v>345</v>
      </c>
      <c r="L51" s="32">
        <v>345</v>
      </c>
      <c r="M51" s="32">
        <v>345</v>
      </c>
      <c r="N51" s="32">
        <v>345</v>
      </c>
      <c r="O51" s="32">
        <v>345</v>
      </c>
      <c r="P51" s="32">
        <v>345</v>
      </c>
      <c r="Q51" s="32">
        <v>345</v>
      </c>
      <c r="R51" s="32">
        <v>345</v>
      </c>
      <c r="S51" s="32">
        <v>345</v>
      </c>
      <c r="T51" s="32">
        <v>345</v>
      </c>
      <c r="U51" s="32">
        <v>345</v>
      </c>
      <c r="V51" s="32">
        <v>345</v>
      </c>
    </row>
    <row r="52" spans="1:22" ht="21" customHeight="1" x14ac:dyDescent="0.15">
      <c r="A52" s="90"/>
      <c r="B52" s="84"/>
      <c r="C52" s="84"/>
      <c r="D52" s="84"/>
      <c r="E52" s="84"/>
      <c r="F52" s="84"/>
      <c r="G52" s="81"/>
      <c r="H52" s="9">
        <v>2461</v>
      </c>
      <c r="I52" s="17" t="s">
        <v>66</v>
      </c>
      <c r="J52" s="31">
        <v>9120</v>
      </c>
      <c r="K52" s="32">
        <v>760</v>
      </c>
      <c r="L52" s="32">
        <v>760</v>
      </c>
      <c r="M52" s="32">
        <v>760</v>
      </c>
      <c r="N52" s="32">
        <v>760</v>
      </c>
      <c r="O52" s="32">
        <v>760</v>
      </c>
      <c r="P52" s="32">
        <v>760</v>
      </c>
      <c r="Q52" s="32">
        <v>760</v>
      </c>
      <c r="R52" s="32">
        <v>760</v>
      </c>
      <c r="S52" s="32">
        <v>760</v>
      </c>
      <c r="T52" s="32">
        <v>760</v>
      </c>
      <c r="U52" s="32">
        <v>760</v>
      </c>
      <c r="V52" s="32">
        <v>760</v>
      </c>
    </row>
    <row r="53" spans="1:22" ht="21" customHeight="1" x14ac:dyDescent="0.15">
      <c r="A53" s="90"/>
      <c r="B53" s="84"/>
      <c r="C53" s="84"/>
      <c r="D53" s="84"/>
      <c r="E53" s="84"/>
      <c r="F53" s="84"/>
      <c r="G53" s="81"/>
      <c r="H53" s="9">
        <v>2481</v>
      </c>
      <c r="I53" s="17" t="s">
        <v>67</v>
      </c>
      <c r="J53" s="31">
        <v>6600</v>
      </c>
      <c r="K53" s="32">
        <v>550</v>
      </c>
      <c r="L53" s="32">
        <v>550</v>
      </c>
      <c r="M53" s="32">
        <v>550</v>
      </c>
      <c r="N53" s="32">
        <v>550</v>
      </c>
      <c r="O53" s="32">
        <v>550</v>
      </c>
      <c r="P53" s="32">
        <v>550</v>
      </c>
      <c r="Q53" s="32">
        <v>550</v>
      </c>
      <c r="R53" s="32">
        <v>550</v>
      </c>
      <c r="S53" s="32">
        <v>550</v>
      </c>
      <c r="T53" s="32">
        <v>550</v>
      </c>
      <c r="U53" s="32">
        <v>550</v>
      </c>
      <c r="V53" s="32">
        <v>550</v>
      </c>
    </row>
    <row r="54" spans="1:22" ht="21" customHeight="1" x14ac:dyDescent="0.15">
      <c r="A54" s="90"/>
      <c r="B54" s="84"/>
      <c r="C54" s="84"/>
      <c r="D54" s="84"/>
      <c r="E54" s="84"/>
      <c r="F54" s="84"/>
      <c r="G54" s="81"/>
      <c r="H54" s="9">
        <v>3612</v>
      </c>
      <c r="I54" s="17" t="s">
        <v>31</v>
      </c>
      <c r="J54" s="31">
        <v>6936</v>
      </c>
      <c r="K54" s="32">
        <v>578</v>
      </c>
      <c r="L54" s="32">
        <v>578</v>
      </c>
      <c r="M54" s="32">
        <v>578</v>
      </c>
      <c r="N54" s="32">
        <v>578</v>
      </c>
      <c r="O54" s="32">
        <v>578</v>
      </c>
      <c r="P54" s="32">
        <v>578</v>
      </c>
      <c r="Q54" s="32">
        <v>578</v>
      </c>
      <c r="R54" s="32">
        <v>578</v>
      </c>
      <c r="S54" s="32">
        <v>578</v>
      </c>
      <c r="T54" s="32">
        <v>578</v>
      </c>
      <c r="U54" s="32">
        <v>578</v>
      </c>
      <c r="V54" s="32">
        <v>578</v>
      </c>
    </row>
    <row r="55" spans="1:22" ht="21" customHeight="1" x14ac:dyDescent="0.15">
      <c r="A55" s="90"/>
      <c r="B55" s="84"/>
      <c r="C55" s="84"/>
      <c r="D55" s="84"/>
      <c r="E55" s="84"/>
      <c r="F55" s="84"/>
      <c r="G55" s="81"/>
      <c r="H55" s="9">
        <v>3613</v>
      </c>
      <c r="I55" s="17" t="s">
        <v>68</v>
      </c>
      <c r="J55" s="31">
        <v>3030</v>
      </c>
      <c r="K55" s="32">
        <v>252.5</v>
      </c>
      <c r="L55" s="32">
        <v>252.5</v>
      </c>
      <c r="M55" s="32">
        <v>252.5</v>
      </c>
      <c r="N55" s="32">
        <v>252.5</v>
      </c>
      <c r="O55" s="32">
        <v>252.5</v>
      </c>
      <c r="P55" s="32">
        <v>252.5</v>
      </c>
      <c r="Q55" s="32">
        <v>252.5</v>
      </c>
      <c r="R55" s="32">
        <v>252.5</v>
      </c>
      <c r="S55" s="32">
        <v>252.5</v>
      </c>
      <c r="T55" s="32">
        <v>252.5</v>
      </c>
      <c r="U55" s="32">
        <v>252.5</v>
      </c>
      <c r="V55" s="32">
        <v>252.5</v>
      </c>
    </row>
    <row r="56" spans="1:22" ht="38.25" customHeight="1" x14ac:dyDescent="0.15">
      <c r="A56" s="90"/>
      <c r="B56" s="84"/>
      <c r="C56" s="84"/>
      <c r="D56" s="84"/>
      <c r="E56" s="84"/>
      <c r="F56" s="84"/>
      <c r="G56" s="81"/>
      <c r="H56" s="9">
        <v>3621</v>
      </c>
      <c r="I56" s="17" t="s">
        <v>69</v>
      </c>
      <c r="J56" s="31">
        <v>4140</v>
      </c>
      <c r="K56" s="32">
        <v>345</v>
      </c>
      <c r="L56" s="32">
        <v>345</v>
      </c>
      <c r="M56" s="32">
        <v>345</v>
      </c>
      <c r="N56" s="32">
        <v>345</v>
      </c>
      <c r="O56" s="32">
        <v>345</v>
      </c>
      <c r="P56" s="32">
        <v>345</v>
      </c>
      <c r="Q56" s="32">
        <v>345</v>
      </c>
      <c r="R56" s="32">
        <v>345</v>
      </c>
      <c r="S56" s="32">
        <v>345</v>
      </c>
      <c r="T56" s="32">
        <v>345</v>
      </c>
      <c r="U56" s="32">
        <v>345</v>
      </c>
      <c r="V56" s="32">
        <v>345</v>
      </c>
    </row>
    <row r="57" spans="1:22" ht="21" customHeight="1" x14ac:dyDescent="0.15">
      <c r="A57" s="90"/>
      <c r="B57" s="84"/>
      <c r="C57" s="84"/>
      <c r="D57" s="84"/>
      <c r="E57" s="84"/>
      <c r="F57" s="84"/>
      <c r="G57" s="81"/>
      <c r="H57" s="9">
        <v>3691</v>
      </c>
      <c r="I57" s="17" t="s">
        <v>70</v>
      </c>
      <c r="J57" s="31">
        <v>2248.8000000000002</v>
      </c>
      <c r="K57" s="32">
        <v>187.4</v>
      </c>
      <c r="L57" s="32">
        <v>187.4</v>
      </c>
      <c r="M57" s="32">
        <v>187.4</v>
      </c>
      <c r="N57" s="32">
        <v>187.4</v>
      </c>
      <c r="O57" s="32">
        <v>187.4</v>
      </c>
      <c r="P57" s="32">
        <v>187.4</v>
      </c>
      <c r="Q57" s="32">
        <v>187.4</v>
      </c>
      <c r="R57" s="32">
        <v>187.4</v>
      </c>
      <c r="S57" s="32">
        <v>187.4</v>
      </c>
      <c r="T57" s="32">
        <v>187.4</v>
      </c>
      <c r="U57" s="32">
        <v>187.4</v>
      </c>
      <c r="V57" s="32">
        <v>187.4</v>
      </c>
    </row>
    <row r="58" spans="1:22" ht="21" customHeight="1" x14ac:dyDescent="0.15">
      <c r="A58" s="91"/>
      <c r="B58" s="85"/>
      <c r="C58" s="85"/>
      <c r="D58" s="85"/>
      <c r="E58" s="85"/>
      <c r="F58" s="85"/>
      <c r="G58" s="82"/>
      <c r="H58" s="9">
        <v>3751</v>
      </c>
      <c r="I58" s="16" t="s">
        <v>32</v>
      </c>
      <c r="J58" s="31">
        <v>3000</v>
      </c>
      <c r="K58" s="32">
        <v>250</v>
      </c>
      <c r="L58" s="32">
        <v>250</v>
      </c>
      <c r="M58" s="32">
        <v>250</v>
      </c>
      <c r="N58" s="32">
        <v>250</v>
      </c>
      <c r="O58" s="32">
        <v>250</v>
      </c>
      <c r="P58" s="32">
        <v>250</v>
      </c>
      <c r="Q58" s="32">
        <v>250</v>
      </c>
      <c r="R58" s="32">
        <v>250</v>
      </c>
      <c r="S58" s="32">
        <v>250</v>
      </c>
      <c r="T58" s="32">
        <v>250</v>
      </c>
      <c r="U58" s="32">
        <v>250</v>
      </c>
      <c r="V58" s="32">
        <v>250</v>
      </c>
    </row>
    <row r="59" spans="1:22" ht="21" customHeight="1" x14ac:dyDescent="0.15">
      <c r="A59" s="79" t="s">
        <v>33</v>
      </c>
      <c r="B59" s="79"/>
      <c r="C59" s="79"/>
      <c r="D59" s="79"/>
      <c r="E59" s="79"/>
      <c r="F59" s="79"/>
      <c r="G59" s="79"/>
      <c r="H59" s="79"/>
      <c r="I59" s="79"/>
      <c r="J59" s="31">
        <f>SUM(J49:J58)</f>
        <v>50817.600000000006</v>
      </c>
      <c r="K59" s="32">
        <f t="shared" ref="K59:V59" si="13">SUM(K49:K58)</f>
        <v>4234.8</v>
      </c>
      <c r="L59" s="32">
        <f t="shared" si="13"/>
        <v>4234.8</v>
      </c>
      <c r="M59" s="32">
        <f t="shared" si="13"/>
        <v>4234.8</v>
      </c>
      <c r="N59" s="32">
        <f t="shared" si="13"/>
        <v>4234.8</v>
      </c>
      <c r="O59" s="32">
        <f t="shared" si="13"/>
        <v>4234.8</v>
      </c>
      <c r="P59" s="32">
        <f t="shared" si="13"/>
        <v>4234.8</v>
      </c>
      <c r="Q59" s="32">
        <f t="shared" si="13"/>
        <v>4234.8</v>
      </c>
      <c r="R59" s="32">
        <f t="shared" si="13"/>
        <v>4234.8</v>
      </c>
      <c r="S59" s="32">
        <f t="shared" si="13"/>
        <v>4234.8</v>
      </c>
      <c r="T59" s="32">
        <f t="shared" si="13"/>
        <v>4234.8</v>
      </c>
      <c r="U59" s="32">
        <f t="shared" si="13"/>
        <v>4234.8</v>
      </c>
      <c r="V59" s="32">
        <f t="shared" si="13"/>
        <v>4234.8</v>
      </c>
    </row>
    <row r="60" spans="1:22" ht="21" customHeight="1" x14ac:dyDescent="0.15">
      <c r="A60" s="86">
        <v>1</v>
      </c>
      <c r="B60" s="83" t="s">
        <v>21</v>
      </c>
      <c r="C60" s="80" t="s">
        <v>106</v>
      </c>
      <c r="D60" s="83" t="s">
        <v>107</v>
      </c>
      <c r="E60" s="83">
        <v>201</v>
      </c>
      <c r="F60" s="83" t="s">
        <v>108</v>
      </c>
      <c r="G60" s="83" t="s">
        <v>25</v>
      </c>
      <c r="H60" s="9">
        <v>1131</v>
      </c>
      <c r="I60" s="17" t="s">
        <v>74</v>
      </c>
      <c r="J60" s="33">
        <v>3360000</v>
      </c>
      <c r="K60" s="34">
        <v>280000</v>
      </c>
      <c r="L60" s="34">
        <v>280000</v>
      </c>
      <c r="M60" s="34">
        <v>280000</v>
      </c>
      <c r="N60" s="34">
        <v>280000</v>
      </c>
      <c r="O60" s="34">
        <v>280000</v>
      </c>
      <c r="P60" s="34">
        <v>280000</v>
      </c>
      <c r="Q60" s="34">
        <v>280000</v>
      </c>
      <c r="R60" s="34">
        <v>280000</v>
      </c>
      <c r="S60" s="34">
        <v>280000</v>
      </c>
      <c r="T60" s="34">
        <v>280000</v>
      </c>
      <c r="U60" s="34">
        <v>280000</v>
      </c>
      <c r="V60" s="34">
        <v>280000</v>
      </c>
    </row>
    <row r="61" spans="1:22" ht="21" customHeight="1" x14ac:dyDescent="0.15">
      <c r="A61" s="87"/>
      <c r="B61" s="84"/>
      <c r="C61" s="81"/>
      <c r="D61" s="84"/>
      <c r="E61" s="84"/>
      <c r="F61" s="84"/>
      <c r="G61" s="84"/>
      <c r="H61" s="9">
        <v>1211</v>
      </c>
      <c r="I61" s="17" t="s">
        <v>75</v>
      </c>
      <c r="J61" s="31">
        <v>77382</v>
      </c>
      <c r="K61" s="32">
        <v>6448.5</v>
      </c>
      <c r="L61" s="32">
        <v>6448.5</v>
      </c>
      <c r="M61" s="32">
        <v>6448.5</v>
      </c>
      <c r="N61" s="32">
        <v>6448.5</v>
      </c>
      <c r="O61" s="32">
        <v>6448.5</v>
      </c>
      <c r="P61" s="32">
        <v>6448.5</v>
      </c>
      <c r="Q61" s="32">
        <v>6448.5</v>
      </c>
      <c r="R61" s="32">
        <v>6448.5</v>
      </c>
      <c r="S61" s="32">
        <v>6448.5</v>
      </c>
      <c r="T61" s="32">
        <v>6448.5</v>
      </c>
      <c r="U61" s="32">
        <v>6448.5</v>
      </c>
      <c r="V61" s="32">
        <v>6448.5</v>
      </c>
    </row>
    <row r="62" spans="1:22" ht="21" customHeight="1" x14ac:dyDescent="0.15">
      <c r="A62" s="87"/>
      <c r="B62" s="84"/>
      <c r="C62" s="81"/>
      <c r="D62" s="84"/>
      <c r="E62" s="84"/>
      <c r="F62" s="84"/>
      <c r="G62" s="84"/>
      <c r="H62" s="9">
        <v>1231</v>
      </c>
      <c r="I62" s="17" t="s">
        <v>76</v>
      </c>
      <c r="J62" s="31">
        <v>36000</v>
      </c>
      <c r="K62" s="32">
        <v>3000</v>
      </c>
      <c r="L62" s="32">
        <v>3000</v>
      </c>
      <c r="M62" s="32">
        <v>3000</v>
      </c>
      <c r="N62" s="32">
        <v>3000</v>
      </c>
      <c r="O62" s="32">
        <v>3000</v>
      </c>
      <c r="P62" s="32">
        <v>3000</v>
      </c>
      <c r="Q62" s="32">
        <v>3000</v>
      </c>
      <c r="R62" s="32">
        <v>3000</v>
      </c>
      <c r="S62" s="32">
        <v>3000</v>
      </c>
      <c r="T62" s="32">
        <v>3000</v>
      </c>
      <c r="U62" s="32">
        <v>3000</v>
      </c>
      <c r="V62" s="32">
        <v>3000</v>
      </c>
    </row>
    <row r="63" spans="1:22" ht="21" customHeight="1" x14ac:dyDescent="0.15">
      <c r="A63" s="87"/>
      <c r="B63" s="84"/>
      <c r="C63" s="81"/>
      <c r="D63" s="84"/>
      <c r="E63" s="84"/>
      <c r="F63" s="84"/>
      <c r="G63" s="84"/>
      <c r="H63" s="9">
        <v>1321</v>
      </c>
      <c r="I63" s="17" t="s">
        <v>77</v>
      </c>
      <c r="J63" s="31">
        <v>46200</v>
      </c>
      <c r="K63" s="32">
        <v>3850</v>
      </c>
      <c r="L63" s="32">
        <v>3850</v>
      </c>
      <c r="M63" s="32">
        <v>3850</v>
      </c>
      <c r="N63" s="32">
        <v>3850</v>
      </c>
      <c r="O63" s="32">
        <v>3850</v>
      </c>
      <c r="P63" s="32">
        <v>3850</v>
      </c>
      <c r="Q63" s="32">
        <v>3850</v>
      </c>
      <c r="R63" s="32">
        <v>3850</v>
      </c>
      <c r="S63" s="32">
        <v>3850</v>
      </c>
      <c r="T63" s="32">
        <v>3850</v>
      </c>
      <c r="U63" s="32">
        <v>3850</v>
      </c>
      <c r="V63" s="32">
        <v>3850</v>
      </c>
    </row>
    <row r="64" spans="1:22" ht="21" customHeight="1" x14ac:dyDescent="0.15">
      <c r="A64" s="87"/>
      <c r="B64" s="84"/>
      <c r="C64" s="81"/>
      <c r="D64" s="84"/>
      <c r="E64" s="84"/>
      <c r="F64" s="84"/>
      <c r="G64" s="84"/>
      <c r="H64" s="9">
        <v>1322</v>
      </c>
      <c r="I64" s="17" t="s">
        <v>78</v>
      </c>
      <c r="J64" s="31">
        <v>414300</v>
      </c>
      <c r="K64" s="32">
        <v>34525</v>
      </c>
      <c r="L64" s="32">
        <v>34525</v>
      </c>
      <c r="M64" s="32">
        <v>34525</v>
      </c>
      <c r="N64" s="32">
        <v>34525</v>
      </c>
      <c r="O64" s="32">
        <v>34525</v>
      </c>
      <c r="P64" s="32">
        <v>34525</v>
      </c>
      <c r="Q64" s="32">
        <v>34525</v>
      </c>
      <c r="R64" s="32">
        <v>34525</v>
      </c>
      <c r="S64" s="32">
        <v>34525</v>
      </c>
      <c r="T64" s="32">
        <v>34525</v>
      </c>
      <c r="U64" s="32">
        <v>34525</v>
      </c>
      <c r="V64" s="32">
        <v>34525</v>
      </c>
    </row>
    <row r="65" spans="1:22" ht="24" customHeight="1" x14ac:dyDescent="0.15">
      <c r="A65" s="87"/>
      <c r="B65" s="84"/>
      <c r="C65" s="81"/>
      <c r="D65" s="84"/>
      <c r="E65" s="84"/>
      <c r="F65" s="84"/>
      <c r="G65" s="84"/>
      <c r="H65" s="9">
        <v>2111</v>
      </c>
      <c r="I65" s="17" t="s">
        <v>79</v>
      </c>
      <c r="J65" s="31">
        <v>50925.599999999999</v>
      </c>
      <c r="K65" s="32">
        <v>4243.8</v>
      </c>
      <c r="L65" s="32">
        <v>4243.8</v>
      </c>
      <c r="M65" s="32">
        <v>4243.8</v>
      </c>
      <c r="N65" s="32">
        <v>4243.8</v>
      </c>
      <c r="O65" s="32">
        <v>4243.8</v>
      </c>
      <c r="P65" s="32">
        <v>4243.8</v>
      </c>
      <c r="Q65" s="32">
        <v>4243.8</v>
      </c>
      <c r="R65" s="32">
        <v>4243.8</v>
      </c>
      <c r="S65" s="32">
        <v>4243.8</v>
      </c>
      <c r="T65" s="32">
        <v>4243.8</v>
      </c>
      <c r="U65" s="32">
        <v>4243.8</v>
      </c>
      <c r="V65" s="32">
        <v>4243.8</v>
      </c>
    </row>
    <row r="66" spans="1:22" ht="48.75" customHeight="1" x14ac:dyDescent="0.15">
      <c r="A66" s="87"/>
      <c r="B66" s="84"/>
      <c r="C66" s="81"/>
      <c r="D66" s="84"/>
      <c r="E66" s="84"/>
      <c r="F66" s="84"/>
      <c r="G66" s="84"/>
      <c r="H66" s="9">
        <v>2141</v>
      </c>
      <c r="I66" s="8" t="s">
        <v>131</v>
      </c>
      <c r="J66" s="31">
        <v>30000</v>
      </c>
      <c r="K66" s="32">
        <v>2500</v>
      </c>
      <c r="L66" s="32">
        <v>2500</v>
      </c>
      <c r="M66" s="32">
        <v>2500</v>
      </c>
      <c r="N66" s="32">
        <v>2500</v>
      </c>
      <c r="O66" s="32">
        <v>2500</v>
      </c>
      <c r="P66" s="32">
        <v>2500</v>
      </c>
      <c r="Q66" s="32">
        <v>2500</v>
      </c>
      <c r="R66" s="32">
        <v>2500</v>
      </c>
      <c r="S66" s="32">
        <v>2500</v>
      </c>
      <c r="T66" s="32">
        <v>2500</v>
      </c>
      <c r="U66" s="32">
        <v>2500</v>
      </c>
      <c r="V66" s="32">
        <v>2500</v>
      </c>
    </row>
    <row r="67" spans="1:22" ht="21" customHeight="1" x14ac:dyDescent="0.15">
      <c r="A67" s="87"/>
      <c r="B67" s="84"/>
      <c r="C67" s="81"/>
      <c r="D67" s="84"/>
      <c r="E67" s="84"/>
      <c r="F67" s="84"/>
      <c r="G67" s="84"/>
      <c r="H67" s="9">
        <v>2161</v>
      </c>
      <c r="I67" s="17" t="s">
        <v>80</v>
      </c>
      <c r="J67" s="31">
        <v>25141.200000000001</v>
      </c>
      <c r="K67" s="32">
        <v>2095.1</v>
      </c>
      <c r="L67" s="32">
        <v>2095.1</v>
      </c>
      <c r="M67" s="32">
        <v>2095.1</v>
      </c>
      <c r="N67" s="32">
        <v>2095.1</v>
      </c>
      <c r="O67" s="32">
        <v>2095.1</v>
      </c>
      <c r="P67" s="32">
        <v>2095.1</v>
      </c>
      <c r="Q67" s="32">
        <v>2095.1</v>
      </c>
      <c r="R67" s="32">
        <v>2095.1</v>
      </c>
      <c r="S67" s="32">
        <v>2095.1</v>
      </c>
      <c r="T67" s="32">
        <v>2095.1</v>
      </c>
      <c r="U67" s="32">
        <v>2095.1</v>
      </c>
      <c r="V67" s="32">
        <v>2095.1</v>
      </c>
    </row>
    <row r="68" spans="1:22" ht="21" customHeight="1" x14ac:dyDescent="0.15">
      <c r="A68" s="87"/>
      <c r="B68" s="84"/>
      <c r="C68" s="81"/>
      <c r="D68" s="84"/>
      <c r="E68" s="84"/>
      <c r="F68" s="84"/>
      <c r="G68" s="84"/>
      <c r="H68" s="9">
        <v>2211</v>
      </c>
      <c r="I68" s="17" t="s">
        <v>28</v>
      </c>
      <c r="J68" s="31">
        <v>4548</v>
      </c>
      <c r="K68" s="32">
        <v>379</v>
      </c>
      <c r="L68" s="32">
        <v>379</v>
      </c>
      <c r="M68" s="32">
        <v>379</v>
      </c>
      <c r="N68" s="32">
        <v>379</v>
      </c>
      <c r="O68" s="32">
        <v>379</v>
      </c>
      <c r="P68" s="32">
        <v>379</v>
      </c>
      <c r="Q68" s="32">
        <v>379</v>
      </c>
      <c r="R68" s="32">
        <v>379</v>
      </c>
      <c r="S68" s="32">
        <v>379</v>
      </c>
      <c r="T68" s="32">
        <v>379</v>
      </c>
      <c r="U68" s="32">
        <v>379</v>
      </c>
      <c r="V68" s="32">
        <v>379</v>
      </c>
    </row>
    <row r="69" spans="1:22" ht="21" customHeight="1" x14ac:dyDescent="0.15">
      <c r="A69" s="87"/>
      <c r="B69" s="84"/>
      <c r="C69" s="81"/>
      <c r="D69" s="84"/>
      <c r="E69" s="84"/>
      <c r="F69" s="84"/>
      <c r="G69" s="84"/>
      <c r="H69" s="9">
        <v>2411</v>
      </c>
      <c r="I69" s="17" t="s">
        <v>81</v>
      </c>
      <c r="J69" s="31">
        <v>2940</v>
      </c>
      <c r="K69" s="32">
        <v>245</v>
      </c>
      <c r="L69" s="32">
        <v>245</v>
      </c>
      <c r="M69" s="32">
        <v>245</v>
      </c>
      <c r="N69" s="32">
        <v>245</v>
      </c>
      <c r="O69" s="32">
        <v>245</v>
      </c>
      <c r="P69" s="32">
        <v>245</v>
      </c>
      <c r="Q69" s="32">
        <v>245</v>
      </c>
      <c r="R69" s="32">
        <v>245</v>
      </c>
      <c r="S69" s="32">
        <v>245</v>
      </c>
      <c r="T69" s="32">
        <v>245</v>
      </c>
      <c r="U69" s="32">
        <v>245</v>
      </c>
      <c r="V69" s="32">
        <v>245</v>
      </c>
    </row>
    <row r="70" spans="1:22" ht="21" customHeight="1" x14ac:dyDescent="0.15">
      <c r="A70" s="87"/>
      <c r="B70" s="84"/>
      <c r="C70" s="81"/>
      <c r="D70" s="84"/>
      <c r="E70" s="84"/>
      <c r="F70" s="84"/>
      <c r="G70" s="84"/>
      <c r="H70" s="9">
        <v>2421</v>
      </c>
      <c r="I70" s="17" t="s">
        <v>47</v>
      </c>
      <c r="J70" s="31">
        <v>6600</v>
      </c>
      <c r="K70" s="32">
        <v>550</v>
      </c>
      <c r="L70" s="32">
        <v>550</v>
      </c>
      <c r="M70" s="32">
        <v>550</v>
      </c>
      <c r="N70" s="32">
        <v>550</v>
      </c>
      <c r="O70" s="32">
        <v>550</v>
      </c>
      <c r="P70" s="32">
        <v>550</v>
      </c>
      <c r="Q70" s="32">
        <v>550</v>
      </c>
      <c r="R70" s="32">
        <v>550</v>
      </c>
      <c r="S70" s="32">
        <v>550</v>
      </c>
      <c r="T70" s="32">
        <v>550</v>
      </c>
      <c r="U70" s="32">
        <v>550</v>
      </c>
      <c r="V70" s="32">
        <v>550</v>
      </c>
    </row>
    <row r="71" spans="1:22" ht="21" customHeight="1" x14ac:dyDescent="0.15">
      <c r="A71" s="87"/>
      <c r="B71" s="84"/>
      <c r="C71" s="81"/>
      <c r="D71" s="84"/>
      <c r="E71" s="84"/>
      <c r="F71" s="84"/>
      <c r="G71" s="84"/>
      <c r="H71" s="9">
        <v>2431</v>
      </c>
      <c r="I71" s="17" t="s">
        <v>82</v>
      </c>
      <c r="J71" s="31">
        <v>5400</v>
      </c>
      <c r="K71" s="32">
        <v>450</v>
      </c>
      <c r="L71" s="32">
        <v>450</v>
      </c>
      <c r="M71" s="32">
        <v>450</v>
      </c>
      <c r="N71" s="32">
        <v>450</v>
      </c>
      <c r="O71" s="32">
        <v>450</v>
      </c>
      <c r="P71" s="32">
        <v>450</v>
      </c>
      <c r="Q71" s="32">
        <v>450</v>
      </c>
      <c r="R71" s="32">
        <v>450</v>
      </c>
      <c r="S71" s="32">
        <v>450</v>
      </c>
      <c r="T71" s="32">
        <v>450</v>
      </c>
      <c r="U71" s="32">
        <v>450</v>
      </c>
      <c r="V71" s="32">
        <v>450</v>
      </c>
    </row>
    <row r="72" spans="1:22" ht="21" customHeight="1" x14ac:dyDescent="0.15">
      <c r="A72" s="87"/>
      <c r="B72" s="84"/>
      <c r="C72" s="81"/>
      <c r="D72" s="84"/>
      <c r="E72" s="84"/>
      <c r="F72" s="84"/>
      <c r="G72" s="84"/>
      <c r="H72" s="9">
        <v>2441</v>
      </c>
      <c r="I72" s="17" t="s">
        <v>49</v>
      </c>
      <c r="J72" s="31">
        <v>3280.8</v>
      </c>
      <c r="K72" s="32">
        <v>273.39999999999998</v>
      </c>
      <c r="L72" s="32">
        <v>273.39999999999998</v>
      </c>
      <c r="M72" s="32">
        <v>273.39999999999998</v>
      </c>
      <c r="N72" s="32">
        <v>273.39999999999998</v>
      </c>
      <c r="O72" s="32">
        <v>273.39999999999998</v>
      </c>
      <c r="P72" s="32">
        <v>273.39999999999998</v>
      </c>
      <c r="Q72" s="32">
        <v>273.39999999999998</v>
      </c>
      <c r="R72" s="32">
        <v>273.39999999999998</v>
      </c>
      <c r="S72" s="32">
        <v>273.39999999999998</v>
      </c>
      <c r="T72" s="32">
        <v>273.39999999999998</v>
      </c>
      <c r="U72" s="32">
        <v>273.39999999999998</v>
      </c>
      <c r="V72" s="32">
        <v>273.39999999999998</v>
      </c>
    </row>
    <row r="73" spans="1:22" ht="21" customHeight="1" x14ac:dyDescent="0.15">
      <c r="A73" s="87"/>
      <c r="B73" s="84"/>
      <c r="C73" s="81"/>
      <c r="D73" s="84"/>
      <c r="E73" s="84"/>
      <c r="F73" s="84"/>
      <c r="G73" s="84"/>
      <c r="H73" s="9">
        <v>2451</v>
      </c>
      <c r="I73" s="17" t="s">
        <v>83</v>
      </c>
      <c r="J73" s="31">
        <v>2946</v>
      </c>
      <c r="K73" s="32">
        <v>245.5</v>
      </c>
      <c r="L73" s="32">
        <v>245.5</v>
      </c>
      <c r="M73" s="32">
        <v>245.5</v>
      </c>
      <c r="N73" s="32">
        <v>245.5</v>
      </c>
      <c r="O73" s="32">
        <v>245.5</v>
      </c>
      <c r="P73" s="32">
        <v>245.5</v>
      </c>
      <c r="Q73" s="32">
        <v>245.5</v>
      </c>
      <c r="R73" s="32">
        <v>245.5</v>
      </c>
      <c r="S73" s="32">
        <v>245.5</v>
      </c>
      <c r="T73" s="32">
        <v>245.5</v>
      </c>
      <c r="U73" s="32">
        <v>245.5</v>
      </c>
      <c r="V73" s="32">
        <v>245.5</v>
      </c>
    </row>
    <row r="74" spans="1:22" ht="21" customHeight="1" x14ac:dyDescent="0.15">
      <c r="A74" s="87"/>
      <c r="B74" s="84"/>
      <c r="C74" s="81"/>
      <c r="D74" s="84"/>
      <c r="E74" s="84"/>
      <c r="F74" s="84"/>
      <c r="G74" s="84"/>
      <c r="H74" s="9">
        <v>2461</v>
      </c>
      <c r="I74" s="17" t="s">
        <v>66</v>
      </c>
      <c r="J74" s="31">
        <v>4968</v>
      </c>
      <c r="K74" s="32">
        <v>414</v>
      </c>
      <c r="L74" s="32">
        <v>414</v>
      </c>
      <c r="M74" s="32">
        <v>414</v>
      </c>
      <c r="N74" s="32">
        <v>414</v>
      </c>
      <c r="O74" s="32">
        <v>414</v>
      </c>
      <c r="P74" s="32">
        <v>414</v>
      </c>
      <c r="Q74" s="32">
        <v>414</v>
      </c>
      <c r="R74" s="32">
        <v>414</v>
      </c>
      <c r="S74" s="32">
        <v>414</v>
      </c>
      <c r="T74" s="32">
        <v>414</v>
      </c>
      <c r="U74" s="32">
        <v>414</v>
      </c>
      <c r="V74" s="32">
        <v>414</v>
      </c>
    </row>
    <row r="75" spans="1:22" ht="21" customHeight="1" x14ac:dyDescent="0.15">
      <c r="A75" s="87"/>
      <c r="B75" s="84"/>
      <c r="C75" s="81"/>
      <c r="D75" s="84"/>
      <c r="E75" s="84"/>
      <c r="F75" s="84"/>
      <c r="G75" s="84"/>
      <c r="H75" s="9">
        <v>2471</v>
      </c>
      <c r="I75" s="17" t="s">
        <v>84</v>
      </c>
      <c r="J75" s="31">
        <v>2520</v>
      </c>
      <c r="K75" s="32">
        <v>210</v>
      </c>
      <c r="L75" s="32">
        <v>210</v>
      </c>
      <c r="M75" s="32">
        <v>210</v>
      </c>
      <c r="N75" s="32">
        <v>210</v>
      </c>
      <c r="O75" s="32">
        <v>210</v>
      </c>
      <c r="P75" s="32">
        <v>210</v>
      </c>
      <c r="Q75" s="32">
        <v>210</v>
      </c>
      <c r="R75" s="32">
        <v>210</v>
      </c>
      <c r="S75" s="32">
        <v>210</v>
      </c>
      <c r="T75" s="32">
        <v>210</v>
      </c>
      <c r="U75" s="32">
        <v>210</v>
      </c>
      <c r="V75" s="32">
        <v>210</v>
      </c>
    </row>
    <row r="76" spans="1:22" ht="21" customHeight="1" x14ac:dyDescent="0.15">
      <c r="A76" s="87"/>
      <c r="B76" s="84"/>
      <c r="C76" s="81"/>
      <c r="D76" s="84"/>
      <c r="E76" s="84"/>
      <c r="F76" s="84"/>
      <c r="G76" s="84"/>
      <c r="H76" s="9">
        <v>2491</v>
      </c>
      <c r="I76" s="16" t="s">
        <v>51</v>
      </c>
      <c r="J76" s="31">
        <v>7694.4</v>
      </c>
      <c r="K76" s="32">
        <v>641.20000000000005</v>
      </c>
      <c r="L76" s="32">
        <v>641.20000000000005</v>
      </c>
      <c r="M76" s="32">
        <v>641.20000000000005</v>
      </c>
      <c r="N76" s="32">
        <v>641.20000000000005</v>
      </c>
      <c r="O76" s="32">
        <v>641.20000000000005</v>
      </c>
      <c r="P76" s="32">
        <v>641.20000000000005</v>
      </c>
      <c r="Q76" s="32">
        <v>641.20000000000005</v>
      </c>
      <c r="R76" s="32">
        <v>641.20000000000005</v>
      </c>
      <c r="S76" s="32">
        <v>641.20000000000005</v>
      </c>
      <c r="T76" s="32">
        <v>641.20000000000005</v>
      </c>
      <c r="U76" s="32">
        <v>641.20000000000005</v>
      </c>
      <c r="V76" s="32">
        <v>641.20000000000005</v>
      </c>
    </row>
    <row r="77" spans="1:22" ht="21" customHeight="1" x14ac:dyDescent="0.15">
      <c r="A77" s="87"/>
      <c r="B77" s="84"/>
      <c r="C77" s="81"/>
      <c r="D77" s="84"/>
      <c r="E77" s="84"/>
      <c r="F77" s="84"/>
      <c r="G77" s="84"/>
      <c r="H77" s="9">
        <v>2561</v>
      </c>
      <c r="I77" s="17" t="s">
        <v>52</v>
      </c>
      <c r="J77" s="31">
        <v>2892</v>
      </c>
      <c r="K77" s="32">
        <v>241</v>
      </c>
      <c r="L77" s="32">
        <v>241</v>
      </c>
      <c r="M77" s="32">
        <v>241</v>
      </c>
      <c r="N77" s="32">
        <v>241</v>
      </c>
      <c r="O77" s="32">
        <v>241</v>
      </c>
      <c r="P77" s="32">
        <v>241</v>
      </c>
      <c r="Q77" s="32">
        <v>241</v>
      </c>
      <c r="R77" s="32">
        <v>241</v>
      </c>
      <c r="S77" s="32">
        <v>241</v>
      </c>
      <c r="T77" s="32">
        <v>241</v>
      </c>
      <c r="U77" s="32">
        <v>241</v>
      </c>
      <c r="V77" s="32">
        <v>241</v>
      </c>
    </row>
    <row r="78" spans="1:22" ht="21" customHeight="1" x14ac:dyDescent="0.15">
      <c r="A78" s="87"/>
      <c r="B78" s="84"/>
      <c r="C78" s="81"/>
      <c r="D78" s="84"/>
      <c r="E78" s="84"/>
      <c r="F78" s="84"/>
      <c r="G78" s="84"/>
      <c r="H78" s="9">
        <v>2611</v>
      </c>
      <c r="I78" s="17" t="s">
        <v>85</v>
      </c>
      <c r="J78" s="31">
        <v>420000</v>
      </c>
      <c r="K78" s="32">
        <v>35000</v>
      </c>
      <c r="L78" s="32">
        <v>35000</v>
      </c>
      <c r="M78" s="32">
        <v>35000</v>
      </c>
      <c r="N78" s="32">
        <v>35000</v>
      </c>
      <c r="O78" s="32">
        <v>35000</v>
      </c>
      <c r="P78" s="32">
        <v>35000</v>
      </c>
      <c r="Q78" s="32">
        <v>35000</v>
      </c>
      <c r="R78" s="32">
        <v>35000</v>
      </c>
      <c r="S78" s="32">
        <v>35000</v>
      </c>
      <c r="T78" s="32">
        <v>35000</v>
      </c>
      <c r="U78" s="32">
        <v>35000</v>
      </c>
      <c r="V78" s="32">
        <v>35000</v>
      </c>
    </row>
    <row r="79" spans="1:22" ht="21" customHeight="1" x14ac:dyDescent="0.15">
      <c r="A79" s="87"/>
      <c r="B79" s="84"/>
      <c r="C79" s="81"/>
      <c r="D79" s="84"/>
      <c r="E79" s="84"/>
      <c r="F79" s="84"/>
      <c r="G79" s="84"/>
      <c r="H79" s="9">
        <v>2612</v>
      </c>
      <c r="I79" s="17" t="s">
        <v>86</v>
      </c>
      <c r="J79" s="31">
        <v>12000</v>
      </c>
      <c r="K79" s="32">
        <v>1000</v>
      </c>
      <c r="L79" s="32">
        <v>1000</v>
      </c>
      <c r="M79" s="32">
        <v>1000</v>
      </c>
      <c r="N79" s="32">
        <v>1000</v>
      </c>
      <c r="O79" s="32">
        <v>1000</v>
      </c>
      <c r="P79" s="32">
        <v>1000</v>
      </c>
      <c r="Q79" s="32">
        <v>1000</v>
      </c>
      <c r="R79" s="32">
        <v>1000</v>
      </c>
      <c r="S79" s="32">
        <v>1000</v>
      </c>
      <c r="T79" s="32">
        <v>1000</v>
      </c>
      <c r="U79" s="32">
        <v>1000</v>
      </c>
      <c r="V79" s="32">
        <v>1000</v>
      </c>
    </row>
    <row r="80" spans="1:22" ht="21" customHeight="1" x14ac:dyDescent="0.15">
      <c r="A80" s="87"/>
      <c r="B80" s="84"/>
      <c r="C80" s="81"/>
      <c r="D80" s="84"/>
      <c r="E80" s="84"/>
      <c r="F80" s="84"/>
      <c r="G80" s="84"/>
      <c r="H80" s="9">
        <v>2911</v>
      </c>
      <c r="I80" s="17" t="s">
        <v>87</v>
      </c>
      <c r="J80" s="31">
        <v>3573.6</v>
      </c>
      <c r="K80" s="32">
        <v>297.8</v>
      </c>
      <c r="L80" s="32">
        <v>297.8</v>
      </c>
      <c r="M80" s="32">
        <v>297.8</v>
      </c>
      <c r="N80" s="32">
        <v>297.8</v>
      </c>
      <c r="O80" s="32">
        <v>297.8</v>
      </c>
      <c r="P80" s="32">
        <v>297.8</v>
      </c>
      <c r="Q80" s="32">
        <v>297.8</v>
      </c>
      <c r="R80" s="32">
        <v>297.8</v>
      </c>
      <c r="S80" s="32">
        <v>297.8</v>
      </c>
      <c r="T80" s="32">
        <v>297.8</v>
      </c>
      <c r="U80" s="32">
        <v>297.8</v>
      </c>
      <c r="V80" s="32">
        <v>297.8</v>
      </c>
    </row>
    <row r="81" spans="1:22" ht="28.5" customHeight="1" x14ac:dyDescent="0.15">
      <c r="A81" s="87"/>
      <c r="B81" s="84"/>
      <c r="C81" s="81"/>
      <c r="D81" s="84"/>
      <c r="E81" s="84"/>
      <c r="F81" s="84"/>
      <c r="G81" s="84"/>
      <c r="H81" s="9">
        <v>2921</v>
      </c>
      <c r="I81" s="17" t="s">
        <v>88</v>
      </c>
      <c r="J81" s="31">
        <v>6600</v>
      </c>
      <c r="K81" s="32">
        <v>550</v>
      </c>
      <c r="L81" s="32">
        <v>550</v>
      </c>
      <c r="M81" s="32">
        <v>550</v>
      </c>
      <c r="N81" s="32">
        <v>550</v>
      </c>
      <c r="O81" s="32">
        <v>550</v>
      </c>
      <c r="P81" s="32">
        <v>550</v>
      </c>
      <c r="Q81" s="32">
        <v>550</v>
      </c>
      <c r="R81" s="32">
        <v>550</v>
      </c>
      <c r="S81" s="32">
        <v>550</v>
      </c>
      <c r="T81" s="32">
        <v>550</v>
      </c>
      <c r="U81" s="32">
        <v>550</v>
      </c>
      <c r="V81" s="32">
        <v>550</v>
      </c>
    </row>
    <row r="82" spans="1:22" ht="33" customHeight="1" x14ac:dyDescent="0.15">
      <c r="A82" s="87"/>
      <c r="B82" s="84"/>
      <c r="C82" s="81"/>
      <c r="D82" s="84"/>
      <c r="E82" s="84"/>
      <c r="F82" s="84"/>
      <c r="G82" s="84"/>
      <c r="H82" s="9">
        <v>2931</v>
      </c>
      <c r="I82" s="16" t="s">
        <v>89</v>
      </c>
      <c r="J82" s="31">
        <v>3342</v>
      </c>
      <c r="K82" s="32">
        <v>278.5</v>
      </c>
      <c r="L82" s="32">
        <v>278.5</v>
      </c>
      <c r="M82" s="32">
        <v>278.5</v>
      </c>
      <c r="N82" s="32">
        <v>278.5</v>
      </c>
      <c r="O82" s="32">
        <v>278.5</v>
      </c>
      <c r="P82" s="32">
        <v>278.5</v>
      </c>
      <c r="Q82" s="32">
        <v>278.5</v>
      </c>
      <c r="R82" s="32">
        <v>278.5</v>
      </c>
      <c r="S82" s="32">
        <v>278.5</v>
      </c>
      <c r="T82" s="32">
        <v>278.5</v>
      </c>
      <c r="U82" s="32">
        <v>278.5</v>
      </c>
      <c r="V82" s="32">
        <v>278.5</v>
      </c>
    </row>
    <row r="83" spans="1:22" ht="38.25" customHeight="1" x14ac:dyDescent="0.15">
      <c r="A83" s="87"/>
      <c r="B83" s="84"/>
      <c r="C83" s="81"/>
      <c r="D83" s="84"/>
      <c r="E83" s="84"/>
      <c r="F83" s="84"/>
      <c r="G83" s="84"/>
      <c r="H83" s="9">
        <v>2941</v>
      </c>
      <c r="I83" s="16" t="s">
        <v>90</v>
      </c>
      <c r="J83" s="31">
        <v>4293.6000000000004</v>
      </c>
      <c r="K83" s="32">
        <v>357.8</v>
      </c>
      <c r="L83" s="32">
        <v>357.8</v>
      </c>
      <c r="M83" s="32">
        <v>357.8</v>
      </c>
      <c r="N83" s="32">
        <v>357.8</v>
      </c>
      <c r="O83" s="32">
        <v>357.8</v>
      </c>
      <c r="P83" s="32">
        <v>357.8</v>
      </c>
      <c r="Q83" s="32">
        <v>357.8</v>
      </c>
      <c r="R83" s="32">
        <v>357.8</v>
      </c>
      <c r="S83" s="32">
        <v>357.8</v>
      </c>
      <c r="T83" s="32">
        <v>357.8</v>
      </c>
      <c r="U83" s="32">
        <v>357.8</v>
      </c>
      <c r="V83" s="32">
        <v>357.8</v>
      </c>
    </row>
    <row r="84" spans="1:22" ht="30.75" customHeight="1" x14ac:dyDescent="0.15">
      <c r="A84" s="87"/>
      <c r="B84" s="84"/>
      <c r="C84" s="81"/>
      <c r="D84" s="84"/>
      <c r="E84" s="84"/>
      <c r="F84" s="84"/>
      <c r="G84" s="84"/>
      <c r="H84" s="9">
        <v>2951</v>
      </c>
      <c r="I84" s="16" t="s">
        <v>91</v>
      </c>
      <c r="J84" s="31">
        <v>3409.2</v>
      </c>
      <c r="K84" s="32">
        <v>284.10000000000002</v>
      </c>
      <c r="L84" s="32">
        <v>284.10000000000002</v>
      </c>
      <c r="M84" s="32">
        <v>284.10000000000002</v>
      </c>
      <c r="N84" s="32">
        <v>284.10000000000002</v>
      </c>
      <c r="O84" s="32">
        <v>284.10000000000002</v>
      </c>
      <c r="P84" s="32">
        <v>284.10000000000002</v>
      </c>
      <c r="Q84" s="32">
        <v>284.10000000000002</v>
      </c>
      <c r="R84" s="32">
        <v>284.10000000000002</v>
      </c>
      <c r="S84" s="32">
        <v>284.10000000000002</v>
      </c>
      <c r="T84" s="32">
        <v>284.10000000000002</v>
      </c>
      <c r="U84" s="32">
        <v>284.10000000000002</v>
      </c>
      <c r="V84" s="32">
        <v>284.10000000000002</v>
      </c>
    </row>
    <row r="85" spans="1:22" ht="28.5" customHeight="1" x14ac:dyDescent="0.15">
      <c r="A85" s="87"/>
      <c r="B85" s="84"/>
      <c r="C85" s="81"/>
      <c r="D85" s="84"/>
      <c r="E85" s="84"/>
      <c r="F85" s="84"/>
      <c r="G85" s="84"/>
      <c r="H85" s="9">
        <v>2961</v>
      </c>
      <c r="I85" s="16" t="s">
        <v>92</v>
      </c>
      <c r="J85" s="31">
        <v>60000</v>
      </c>
      <c r="K85" s="32">
        <v>5000</v>
      </c>
      <c r="L85" s="32">
        <v>5000</v>
      </c>
      <c r="M85" s="32">
        <v>5000</v>
      </c>
      <c r="N85" s="32">
        <v>5000</v>
      </c>
      <c r="O85" s="32">
        <v>5000</v>
      </c>
      <c r="P85" s="32">
        <v>5000</v>
      </c>
      <c r="Q85" s="32">
        <v>5000</v>
      </c>
      <c r="R85" s="32">
        <v>5000</v>
      </c>
      <c r="S85" s="32">
        <v>5000</v>
      </c>
      <c r="T85" s="32">
        <v>5000</v>
      </c>
      <c r="U85" s="32">
        <v>5000</v>
      </c>
      <c r="V85" s="32">
        <v>5000</v>
      </c>
    </row>
    <row r="86" spans="1:22" ht="33" customHeight="1" x14ac:dyDescent="0.15">
      <c r="A86" s="87"/>
      <c r="B86" s="84"/>
      <c r="C86" s="81"/>
      <c r="D86" s="84"/>
      <c r="E86" s="84"/>
      <c r="F86" s="84"/>
      <c r="G86" s="84"/>
      <c r="H86" s="9">
        <v>2981</v>
      </c>
      <c r="I86" s="16" t="s">
        <v>93</v>
      </c>
      <c r="J86" s="31">
        <v>3252</v>
      </c>
      <c r="K86" s="32">
        <v>271</v>
      </c>
      <c r="L86" s="32">
        <v>271</v>
      </c>
      <c r="M86" s="32">
        <v>271</v>
      </c>
      <c r="N86" s="32">
        <v>271</v>
      </c>
      <c r="O86" s="32">
        <v>271</v>
      </c>
      <c r="P86" s="32">
        <v>271</v>
      </c>
      <c r="Q86" s="32">
        <v>271</v>
      </c>
      <c r="R86" s="32">
        <v>271</v>
      </c>
      <c r="S86" s="32">
        <v>271</v>
      </c>
      <c r="T86" s="32">
        <v>271</v>
      </c>
      <c r="U86" s="32">
        <v>271</v>
      </c>
      <c r="V86" s="32">
        <v>271</v>
      </c>
    </row>
    <row r="87" spans="1:22" ht="27.75" customHeight="1" x14ac:dyDescent="0.15">
      <c r="A87" s="87"/>
      <c r="B87" s="84"/>
      <c r="C87" s="81"/>
      <c r="D87" s="84"/>
      <c r="E87" s="84"/>
      <c r="F87" s="84"/>
      <c r="G87" s="84"/>
      <c r="H87" s="9">
        <v>3361</v>
      </c>
      <c r="I87" s="16" t="s">
        <v>29</v>
      </c>
      <c r="J87" s="31">
        <v>1201.2</v>
      </c>
      <c r="K87" s="32">
        <v>100.1</v>
      </c>
      <c r="L87" s="32">
        <v>100.1</v>
      </c>
      <c r="M87" s="32">
        <v>100.1</v>
      </c>
      <c r="N87" s="32">
        <v>100.1</v>
      </c>
      <c r="O87" s="32">
        <v>100.1</v>
      </c>
      <c r="P87" s="32">
        <v>100.1</v>
      </c>
      <c r="Q87" s="32">
        <v>100.1</v>
      </c>
      <c r="R87" s="32">
        <v>100.1</v>
      </c>
      <c r="S87" s="32">
        <v>100.1</v>
      </c>
      <c r="T87" s="32">
        <v>100.1</v>
      </c>
      <c r="U87" s="32">
        <v>100.1</v>
      </c>
      <c r="V87" s="32">
        <v>100.1</v>
      </c>
    </row>
    <row r="88" spans="1:22" ht="29.25" customHeight="1" x14ac:dyDescent="0.15">
      <c r="A88" s="87"/>
      <c r="B88" s="84"/>
      <c r="C88" s="81"/>
      <c r="D88" s="84"/>
      <c r="E88" s="84"/>
      <c r="F88" s="84"/>
      <c r="G88" s="84"/>
      <c r="H88" s="9">
        <v>3411</v>
      </c>
      <c r="I88" s="17" t="s">
        <v>94</v>
      </c>
      <c r="J88" s="31">
        <v>2100</v>
      </c>
      <c r="K88" s="32">
        <v>175</v>
      </c>
      <c r="L88" s="32">
        <v>175</v>
      </c>
      <c r="M88" s="32">
        <v>175</v>
      </c>
      <c r="N88" s="32">
        <v>175</v>
      </c>
      <c r="O88" s="32">
        <v>175</v>
      </c>
      <c r="P88" s="32">
        <v>175</v>
      </c>
      <c r="Q88" s="32">
        <v>175</v>
      </c>
      <c r="R88" s="32">
        <v>175</v>
      </c>
      <c r="S88" s="32">
        <v>175</v>
      </c>
      <c r="T88" s="32">
        <v>175</v>
      </c>
      <c r="U88" s="32">
        <v>175</v>
      </c>
      <c r="V88" s="32">
        <v>175</v>
      </c>
    </row>
    <row r="89" spans="1:22" ht="28.5" customHeight="1" x14ac:dyDescent="0.15">
      <c r="A89" s="87"/>
      <c r="B89" s="84"/>
      <c r="C89" s="81"/>
      <c r="D89" s="84"/>
      <c r="E89" s="84"/>
      <c r="F89" s="84"/>
      <c r="G89" s="84"/>
      <c r="H89" s="9">
        <v>3441</v>
      </c>
      <c r="I89" s="16" t="s">
        <v>95</v>
      </c>
      <c r="J89" s="31">
        <v>5736</v>
      </c>
      <c r="K89" s="32">
        <v>478</v>
      </c>
      <c r="L89" s="32">
        <v>478</v>
      </c>
      <c r="M89" s="32">
        <v>478</v>
      </c>
      <c r="N89" s="32">
        <v>478</v>
      </c>
      <c r="O89" s="32">
        <v>478</v>
      </c>
      <c r="P89" s="32">
        <v>478</v>
      </c>
      <c r="Q89" s="32">
        <v>478</v>
      </c>
      <c r="R89" s="32">
        <v>478</v>
      </c>
      <c r="S89" s="32">
        <v>478</v>
      </c>
      <c r="T89" s="32">
        <v>478</v>
      </c>
      <c r="U89" s="32">
        <v>478</v>
      </c>
      <c r="V89" s="32">
        <v>478</v>
      </c>
    </row>
    <row r="90" spans="1:22" ht="21" customHeight="1" x14ac:dyDescent="0.15">
      <c r="A90" s="87"/>
      <c r="B90" s="84"/>
      <c r="C90" s="81"/>
      <c r="D90" s="84"/>
      <c r="E90" s="84"/>
      <c r="F90" s="84"/>
      <c r="G90" s="84"/>
      <c r="H90" s="9">
        <v>3451</v>
      </c>
      <c r="I90" s="17" t="s">
        <v>96</v>
      </c>
      <c r="J90" s="31">
        <v>43200</v>
      </c>
      <c r="K90" s="32">
        <v>3600</v>
      </c>
      <c r="L90" s="32">
        <v>3600</v>
      </c>
      <c r="M90" s="32">
        <v>3600</v>
      </c>
      <c r="N90" s="32">
        <v>3600</v>
      </c>
      <c r="O90" s="32">
        <v>3600</v>
      </c>
      <c r="P90" s="32">
        <v>3600</v>
      </c>
      <c r="Q90" s="32">
        <v>3600</v>
      </c>
      <c r="R90" s="32">
        <v>3600</v>
      </c>
      <c r="S90" s="32">
        <v>3600</v>
      </c>
      <c r="T90" s="32">
        <v>3600</v>
      </c>
      <c r="U90" s="32">
        <v>3600</v>
      </c>
      <c r="V90" s="32">
        <v>3600</v>
      </c>
    </row>
    <row r="91" spans="1:22" ht="21" customHeight="1" x14ac:dyDescent="0.15">
      <c r="A91" s="87"/>
      <c r="B91" s="84"/>
      <c r="C91" s="81"/>
      <c r="D91" s="84"/>
      <c r="E91" s="84"/>
      <c r="F91" s="84"/>
      <c r="G91" s="84"/>
      <c r="H91" s="9">
        <v>3481</v>
      </c>
      <c r="I91" s="17" t="s">
        <v>97</v>
      </c>
      <c r="J91" s="31">
        <v>1200</v>
      </c>
      <c r="K91" s="32">
        <v>100</v>
      </c>
      <c r="L91" s="32">
        <v>100</v>
      </c>
      <c r="M91" s="32">
        <v>100</v>
      </c>
      <c r="N91" s="32">
        <v>100</v>
      </c>
      <c r="O91" s="32">
        <v>100</v>
      </c>
      <c r="P91" s="32">
        <v>100</v>
      </c>
      <c r="Q91" s="32">
        <v>100</v>
      </c>
      <c r="R91" s="32">
        <v>100</v>
      </c>
      <c r="S91" s="32">
        <v>100</v>
      </c>
      <c r="T91" s="32">
        <v>100</v>
      </c>
      <c r="U91" s="32">
        <v>100</v>
      </c>
      <c r="V91" s="32">
        <v>100</v>
      </c>
    </row>
    <row r="92" spans="1:22" ht="21" customHeight="1" x14ac:dyDescent="0.15">
      <c r="A92" s="87"/>
      <c r="B92" s="84"/>
      <c r="C92" s="81"/>
      <c r="D92" s="84"/>
      <c r="E92" s="84"/>
      <c r="F92" s="84"/>
      <c r="G92" s="84"/>
      <c r="H92" s="9">
        <v>2511</v>
      </c>
      <c r="I92" s="17" t="s">
        <v>98</v>
      </c>
      <c r="J92" s="31">
        <v>9342</v>
      </c>
      <c r="K92" s="32">
        <v>778.5</v>
      </c>
      <c r="L92" s="32">
        <v>778.5</v>
      </c>
      <c r="M92" s="32">
        <v>778.5</v>
      </c>
      <c r="N92" s="32">
        <v>778.5</v>
      </c>
      <c r="O92" s="32">
        <v>778.5</v>
      </c>
      <c r="P92" s="32">
        <v>778.5</v>
      </c>
      <c r="Q92" s="32">
        <v>778.5</v>
      </c>
      <c r="R92" s="32">
        <v>778.5</v>
      </c>
      <c r="S92" s="32">
        <v>778.5</v>
      </c>
      <c r="T92" s="32">
        <v>778.5</v>
      </c>
      <c r="U92" s="32">
        <v>778.5</v>
      </c>
      <c r="V92" s="32">
        <v>778.5</v>
      </c>
    </row>
    <row r="93" spans="1:22" ht="33.75" customHeight="1" x14ac:dyDescent="0.15">
      <c r="A93" s="87"/>
      <c r="B93" s="84"/>
      <c r="C93" s="81"/>
      <c r="D93" s="84"/>
      <c r="E93" s="84"/>
      <c r="F93" s="84"/>
      <c r="G93" s="84"/>
      <c r="H93" s="9">
        <v>3521</v>
      </c>
      <c r="I93" s="16" t="s">
        <v>99</v>
      </c>
      <c r="J93" s="31">
        <v>7200</v>
      </c>
      <c r="K93" s="32">
        <v>600</v>
      </c>
      <c r="L93" s="32">
        <v>600</v>
      </c>
      <c r="M93" s="32">
        <v>600</v>
      </c>
      <c r="N93" s="32">
        <v>600</v>
      </c>
      <c r="O93" s="32">
        <v>600</v>
      </c>
      <c r="P93" s="32">
        <v>600</v>
      </c>
      <c r="Q93" s="32">
        <v>600</v>
      </c>
      <c r="R93" s="32">
        <v>600</v>
      </c>
      <c r="S93" s="32">
        <v>600</v>
      </c>
      <c r="T93" s="32">
        <v>600</v>
      </c>
      <c r="U93" s="32">
        <v>600</v>
      </c>
      <c r="V93" s="32">
        <v>600</v>
      </c>
    </row>
    <row r="94" spans="1:22" ht="28.5" customHeight="1" x14ac:dyDescent="0.15">
      <c r="A94" s="87"/>
      <c r="B94" s="84"/>
      <c r="C94" s="81"/>
      <c r="D94" s="84"/>
      <c r="E94" s="84"/>
      <c r="F94" s="84"/>
      <c r="G94" s="84"/>
      <c r="H94" s="9">
        <v>3531</v>
      </c>
      <c r="I94" s="16" t="s">
        <v>100</v>
      </c>
      <c r="J94" s="31">
        <v>10784.4</v>
      </c>
      <c r="K94" s="32">
        <v>898.7</v>
      </c>
      <c r="L94" s="32">
        <v>898.7</v>
      </c>
      <c r="M94" s="32">
        <v>898.7</v>
      </c>
      <c r="N94" s="32">
        <v>898.7</v>
      </c>
      <c r="O94" s="32">
        <v>898.7</v>
      </c>
      <c r="P94" s="32">
        <v>898.7</v>
      </c>
      <c r="Q94" s="32">
        <v>898.7</v>
      </c>
      <c r="R94" s="32">
        <v>898.7</v>
      </c>
      <c r="S94" s="32">
        <v>898.7</v>
      </c>
      <c r="T94" s="32">
        <v>898.7</v>
      </c>
      <c r="U94" s="32">
        <v>898.7</v>
      </c>
      <c r="V94" s="32">
        <v>898.7</v>
      </c>
    </row>
    <row r="95" spans="1:22" ht="26.25" customHeight="1" x14ac:dyDescent="0.15">
      <c r="A95" s="87"/>
      <c r="B95" s="84"/>
      <c r="C95" s="81"/>
      <c r="D95" s="84"/>
      <c r="E95" s="84"/>
      <c r="F95" s="84"/>
      <c r="G95" s="84"/>
      <c r="H95" s="9">
        <v>3551</v>
      </c>
      <c r="I95" s="16" t="s">
        <v>101</v>
      </c>
      <c r="J95" s="31">
        <v>32268</v>
      </c>
      <c r="K95" s="32">
        <v>2689</v>
      </c>
      <c r="L95" s="32">
        <v>2689</v>
      </c>
      <c r="M95" s="32">
        <v>2689</v>
      </c>
      <c r="N95" s="32">
        <v>2689</v>
      </c>
      <c r="O95" s="32">
        <v>2689</v>
      </c>
      <c r="P95" s="32">
        <v>2689</v>
      </c>
      <c r="Q95" s="32">
        <v>2689</v>
      </c>
      <c r="R95" s="32">
        <v>2689</v>
      </c>
      <c r="S95" s="32">
        <v>2689</v>
      </c>
      <c r="T95" s="32">
        <v>2689</v>
      </c>
      <c r="U95" s="32">
        <v>2689</v>
      </c>
      <c r="V95" s="32">
        <v>2689</v>
      </c>
    </row>
    <row r="96" spans="1:22" ht="24" customHeight="1" x14ac:dyDescent="0.15">
      <c r="A96" s="87"/>
      <c r="B96" s="84"/>
      <c r="C96" s="81"/>
      <c r="D96" s="84"/>
      <c r="E96" s="84"/>
      <c r="F96" s="84"/>
      <c r="G96" s="84"/>
      <c r="H96" s="9">
        <v>3571</v>
      </c>
      <c r="I96" s="16" t="s">
        <v>102</v>
      </c>
      <c r="J96" s="31">
        <v>1791.6</v>
      </c>
      <c r="K96" s="32">
        <v>149.30000000000001</v>
      </c>
      <c r="L96" s="32">
        <v>149.30000000000001</v>
      </c>
      <c r="M96" s="32">
        <v>149.30000000000001</v>
      </c>
      <c r="N96" s="32">
        <v>149.30000000000001</v>
      </c>
      <c r="O96" s="32">
        <v>149.30000000000001</v>
      </c>
      <c r="P96" s="32">
        <v>149.30000000000001</v>
      </c>
      <c r="Q96" s="32">
        <v>149.30000000000001</v>
      </c>
      <c r="R96" s="32">
        <v>149.30000000000001</v>
      </c>
      <c r="S96" s="32">
        <v>149.30000000000001</v>
      </c>
      <c r="T96" s="32">
        <v>149.30000000000001</v>
      </c>
      <c r="U96" s="32">
        <v>149.30000000000001</v>
      </c>
      <c r="V96" s="32">
        <v>149.30000000000001</v>
      </c>
    </row>
    <row r="97" spans="1:22" ht="21" customHeight="1" x14ac:dyDescent="0.15">
      <c r="A97" s="87"/>
      <c r="B97" s="84"/>
      <c r="C97" s="81"/>
      <c r="D97" s="84"/>
      <c r="E97" s="84"/>
      <c r="F97" s="84"/>
      <c r="G97" s="84"/>
      <c r="H97" s="9">
        <v>3751</v>
      </c>
      <c r="I97" s="17" t="s">
        <v>32</v>
      </c>
      <c r="J97" s="31">
        <v>4382.3999999999996</v>
      </c>
      <c r="K97" s="32">
        <v>365.2</v>
      </c>
      <c r="L97" s="32">
        <v>365.2</v>
      </c>
      <c r="M97" s="32">
        <v>365.2</v>
      </c>
      <c r="N97" s="32">
        <v>365.2</v>
      </c>
      <c r="O97" s="32">
        <v>365.2</v>
      </c>
      <c r="P97" s="32">
        <v>365.2</v>
      </c>
      <c r="Q97" s="32">
        <v>365.2</v>
      </c>
      <c r="R97" s="32">
        <v>365.2</v>
      </c>
      <c r="S97" s="32">
        <v>365.2</v>
      </c>
      <c r="T97" s="32">
        <v>365.2</v>
      </c>
      <c r="U97" s="32">
        <v>365.2</v>
      </c>
      <c r="V97" s="32">
        <v>365.2</v>
      </c>
    </row>
    <row r="98" spans="1:22" ht="21" customHeight="1" x14ac:dyDescent="0.15">
      <c r="A98" s="87"/>
      <c r="B98" s="84"/>
      <c r="C98" s="81"/>
      <c r="D98" s="84"/>
      <c r="E98" s="84"/>
      <c r="F98" s="84"/>
      <c r="G98" s="84"/>
      <c r="H98" s="9">
        <v>3921</v>
      </c>
      <c r="I98" s="17" t="s">
        <v>58</v>
      </c>
      <c r="J98" s="31">
        <v>24000</v>
      </c>
      <c r="K98" s="32">
        <v>2000</v>
      </c>
      <c r="L98" s="32">
        <v>2000</v>
      </c>
      <c r="M98" s="32">
        <v>2000</v>
      </c>
      <c r="N98" s="32">
        <v>2000</v>
      </c>
      <c r="O98" s="32">
        <v>2000</v>
      </c>
      <c r="P98" s="32">
        <v>2000</v>
      </c>
      <c r="Q98" s="32">
        <v>2000</v>
      </c>
      <c r="R98" s="32">
        <v>2000</v>
      </c>
      <c r="S98" s="32">
        <v>2000</v>
      </c>
      <c r="T98" s="32">
        <v>2000</v>
      </c>
      <c r="U98" s="32">
        <v>2000</v>
      </c>
      <c r="V98" s="32">
        <v>2000</v>
      </c>
    </row>
    <row r="99" spans="1:22" ht="21" customHeight="1" x14ac:dyDescent="0.15">
      <c r="A99" s="87"/>
      <c r="B99" s="84"/>
      <c r="C99" s="81"/>
      <c r="D99" s="84"/>
      <c r="E99" s="84"/>
      <c r="F99" s="84"/>
      <c r="G99" s="84"/>
      <c r="H99" s="9">
        <v>3951</v>
      </c>
      <c r="I99" s="17" t="s">
        <v>103</v>
      </c>
      <c r="J99" s="31">
        <v>4188</v>
      </c>
      <c r="K99" s="32">
        <v>349</v>
      </c>
      <c r="L99" s="32">
        <v>349</v>
      </c>
      <c r="M99" s="32">
        <v>349</v>
      </c>
      <c r="N99" s="32">
        <v>349</v>
      </c>
      <c r="O99" s="32">
        <v>349</v>
      </c>
      <c r="P99" s="32">
        <v>349</v>
      </c>
      <c r="Q99" s="32">
        <v>349</v>
      </c>
      <c r="R99" s="32">
        <v>349</v>
      </c>
      <c r="S99" s="32">
        <v>349</v>
      </c>
      <c r="T99" s="32">
        <v>349</v>
      </c>
      <c r="U99" s="32">
        <v>349</v>
      </c>
      <c r="V99" s="32">
        <v>349</v>
      </c>
    </row>
    <row r="100" spans="1:22" ht="21" customHeight="1" x14ac:dyDescent="0.15">
      <c r="A100" s="87"/>
      <c r="B100" s="84"/>
      <c r="C100" s="81"/>
      <c r="D100" s="84"/>
      <c r="E100" s="84"/>
      <c r="F100" s="84"/>
      <c r="G100" s="84"/>
      <c r="H100" s="9">
        <v>3981</v>
      </c>
      <c r="I100" s="17" t="s">
        <v>104</v>
      </c>
      <c r="J100" s="31">
        <v>67200</v>
      </c>
      <c r="K100" s="32">
        <v>5600</v>
      </c>
      <c r="L100" s="32">
        <v>5600</v>
      </c>
      <c r="M100" s="32">
        <v>5600</v>
      </c>
      <c r="N100" s="32">
        <v>5600</v>
      </c>
      <c r="O100" s="32">
        <v>5600</v>
      </c>
      <c r="P100" s="32">
        <v>5600</v>
      </c>
      <c r="Q100" s="32">
        <v>5600</v>
      </c>
      <c r="R100" s="32">
        <v>5600</v>
      </c>
      <c r="S100" s="32">
        <v>5600</v>
      </c>
      <c r="T100" s="32">
        <v>5600</v>
      </c>
      <c r="U100" s="32">
        <v>5600</v>
      </c>
      <c r="V100" s="32">
        <v>5600</v>
      </c>
    </row>
    <row r="101" spans="1:22" ht="30.75" customHeight="1" x14ac:dyDescent="0.15">
      <c r="A101" s="88"/>
      <c r="B101" s="85"/>
      <c r="C101" s="82"/>
      <c r="D101" s="85"/>
      <c r="E101" s="85"/>
      <c r="F101" s="85"/>
      <c r="G101" s="18" t="s">
        <v>109</v>
      </c>
      <c r="H101" s="9">
        <v>5151</v>
      </c>
      <c r="I101" s="16" t="s">
        <v>105</v>
      </c>
      <c r="J101" s="31">
        <v>18000</v>
      </c>
      <c r="K101" s="32">
        <v>1500</v>
      </c>
      <c r="L101" s="32">
        <v>1500</v>
      </c>
      <c r="M101" s="32">
        <v>1500</v>
      </c>
      <c r="N101" s="32">
        <v>1500</v>
      </c>
      <c r="O101" s="32">
        <v>1500</v>
      </c>
      <c r="P101" s="32">
        <v>1500</v>
      </c>
      <c r="Q101" s="32">
        <v>1500</v>
      </c>
      <c r="R101" s="32">
        <v>1500</v>
      </c>
      <c r="S101" s="32">
        <v>1500</v>
      </c>
      <c r="T101" s="32">
        <v>1500</v>
      </c>
      <c r="U101" s="32">
        <v>1500</v>
      </c>
      <c r="V101" s="32">
        <v>1500</v>
      </c>
    </row>
    <row r="102" spans="1:22" s="4" customFormat="1" ht="21" customHeight="1" x14ac:dyDescent="0.15">
      <c r="A102" s="96" t="s">
        <v>33</v>
      </c>
      <c r="B102" s="96"/>
      <c r="C102" s="96"/>
      <c r="D102" s="96"/>
      <c r="E102" s="96"/>
      <c r="F102" s="96"/>
      <c r="G102" s="96"/>
      <c r="H102" s="96"/>
      <c r="I102" s="96"/>
      <c r="J102" s="31">
        <f>SUM(J60:J101)</f>
        <v>4832802</v>
      </c>
      <c r="K102" s="32">
        <v>402733.5</v>
      </c>
      <c r="L102" s="32">
        <v>402733.5</v>
      </c>
      <c r="M102" s="32">
        <v>402733.5</v>
      </c>
      <c r="N102" s="32">
        <v>402733.5</v>
      </c>
      <c r="O102" s="32">
        <v>402733.5</v>
      </c>
      <c r="P102" s="32">
        <v>402733.5</v>
      </c>
      <c r="Q102" s="32">
        <v>402733.5</v>
      </c>
      <c r="R102" s="32">
        <v>402733.5</v>
      </c>
      <c r="S102" s="32">
        <v>402733.5</v>
      </c>
      <c r="T102" s="32">
        <v>402733.5</v>
      </c>
      <c r="U102" s="32">
        <v>402733.5</v>
      </c>
      <c r="V102" s="32">
        <v>402733.5</v>
      </c>
    </row>
    <row r="103" spans="1:22" ht="67.5" customHeight="1" x14ac:dyDescent="0.15">
      <c r="A103" s="19">
        <v>2</v>
      </c>
      <c r="B103" s="8" t="s">
        <v>110</v>
      </c>
      <c r="C103" s="8" t="s">
        <v>106</v>
      </c>
      <c r="D103" s="8" t="s">
        <v>107</v>
      </c>
      <c r="E103" s="8">
        <v>201</v>
      </c>
      <c r="F103" s="8" t="s">
        <v>108</v>
      </c>
      <c r="G103" s="8" t="s">
        <v>25</v>
      </c>
      <c r="H103" s="8">
        <v>3411</v>
      </c>
      <c r="I103" s="16" t="s">
        <v>94</v>
      </c>
      <c r="J103" s="31">
        <v>3000</v>
      </c>
      <c r="K103" s="32">
        <v>250</v>
      </c>
      <c r="L103" s="32">
        <v>250</v>
      </c>
      <c r="M103" s="32">
        <v>250</v>
      </c>
      <c r="N103" s="32">
        <v>250</v>
      </c>
      <c r="O103" s="32">
        <v>250</v>
      </c>
      <c r="P103" s="32">
        <v>250</v>
      </c>
      <c r="Q103" s="32">
        <v>250</v>
      </c>
      <c r="R103" s="32">
        <v>250</v>
      </c>
      <c r="S103" s="32">
        <v>250</v>
      </c>
      <c r="T103" s="32">
        <v>250</v>
      </c>
      <c r="U103" s="32">
        <v>250</v>
      </c>
      <c r="V103" s="32">
        <v>250</v>
      </c>
    </row>
    <row r="104" spans="1:22" ht="21" customHeight="1" x14ac:dyDescent="0.15">
      <c r="A104" s="97" t="s">
        <v>33</v>
      </c>
      <c r="B104" s="97"/>
      <c r="C104" s="97"/>
      <c r="D104" s="97"/>
      <c r="E104" s="97"/>
      <c r="F104" s="97"/>
      <c r="G104" s="97"/>
      <c r="H104" s="97"/>
      <c r="I104" s="97"/>
      <c r="J104" s="31">
        <f>SUM(J103)</f>
        <v>3000</v>
      </c>
      <c r="K104" s="32">
        <f t="shared" ref="K104:V104" si="14">SUM(K103)</f>
        <v>250</v>
      </c>
      <c r="L104" s="32">
        <f t="shared" si="14"/>
        <v>250</v>
      </c>
      <c r="M104" s="32">
        <f t="shared" si="14"/>
        <v>250</v>
      </c>
      <c r="N104" s="32">
        <f t="shared" si="14"/>
        <v>250</v>
      </c>
      <c r="O104" s="32">
        <f t="shared" si="14"/>
        <v>250</v>
      </c>
      <c r="P104" s="32">
        <f t="shared" si="14"/>
        <v>250</v>
      </c>
      <c r="Q104" s="32">
        <f t="shared" si="14"/>
        <v>250</v>
      </c>
      <c r="R104" s="32">
        <f t="shared" si="14"/>
        <v>250</v>
      </c>
      <c r="S104" s="32">
        <f t="shared" si="14"/>
        <v>250</v>
      </c>
      <c r="T104" s="32">
        <f t="shared" si="14"/>
        <v>250</v>
      </c>
      <c r="U104" s="32">
        <f t="shared" si="14"/>
        <v>250</v>
      </c>
      <c r="V104" s="32">
        <f t="shared" si="14"/>
        <v>250</v>
      </c>
    </row>
    <row r="105" spans="1:22" ht="21" customHeight="1" x14ac:dyDescent="0.15">
      <c r="A105" s="89">
        <v>1</v>
      </c>
      <c r="B105" s="83" t="s">
        <v>21</v>
      </c>
      <c r="C105" s="83" t="s">
        <v>112</v>
      </c>
      <c r="D105" s="83" t="s">
        <v>113</v>
      </c>
      <c r="E105" s="83">
        <v>202</v>
      </c>
      <c r="F105" s="83" t="s">
        <v>114</v>
      </c>
      <c r="G105" s="83" t="s">
        <v>25</v>
      </c>
      <c r="H105" s="9">
        <v>2121</v>
      </c>
      <c r="I105" s="17" t="s">
        <v>111</v>
      </c>
      <c r="J105" s="31">
        <v>8400</v>
      </c>
      <c r="K105" s="32">
        <v>700</v>
      </c>
      <c r="L105" s="32">
        <v>700</v>
      </c>
      <c r="M105" s="32">
        <v>700</v>
      </c>
      <c r="N105" s="32">
        <v>700</v>
      </c>
      <c r="O105" s="32">
        <v>700</v>
      </c>
      <c r="P105" s="32">
        <v>700</v>
      </c>
      <c r="Q105" s="32">
        <v>700</v>
      </c>
      <c r="R105" s="32">
        <v>700</v>
      </c>
      <c r="S105" s="32">
        <v>700</v>
      </c>
      <c r="T105" s="32">
        <v>700</v>
      </c>
      <c r="U105" s="32">
        <v>700</v>
      </c>
      <c r="V105" s="32">
        <v>700</v>
      </c>
    </row>
    <row r="106" spans="1:22" ht="21" customHeight="1" x14ac:dyDescent="0.15">
      <c r="A106" s="90"/>
      <c r="B106" s="84"/>
      <c r="C106" s="84"/>
      <c r="D106" s="84"/>
      <c r="E106" s="84"/>
      <c r="F106" s="84"/>
      <c r="G106" s="84"/>
      <c r="H106" s="9">
        <v>2151</v>
      </c>
      <c r="I106" s="17" t="s">
        <v>27</v>
      </c>
      <c r="J106" s="31">
        <v>4488</v>
      </c>
      <c r="K106" s="32">
        <v>374</v>
      </c>
      <c r="L106" s="32">
        <v>374</v>
      </c>
      <c r="M106" s="32">
        <v>374</v>
      </c>
      <c r="N106" s="32">
        <v>374</v>
      </c>
      <c r="O106" s="32">
        <v>374</v>
      </c>
      <c r="P106" s="32">
        <v>374</v>
      </c>
      <c r="Q106" s="32">
        <v>374</v>
      </c>
      <c r="R106" s="32">
        <v>374</v>
      </c>
      <c r="S106" s="32">
        <v>374</v>
      </c>
      <c r="T106" s="32">
        <v>374</v>
      </c>
      <c r="U106" s="32">
        <v>374</v>
      </c>
      <c r="V106" s="32">
        <v>374</v>
      </c>
    </row>
    <row r="107" spans="1:22" ht="21" customHeight="1" x14ac:dyDescent="0.15">
      <c r="A107" s="90"/>
      <c r="B107" s="84"/>
      <c r="C107" s="84"/>
      <c r="D107" s="84"/>
      <c r="E107" s="84"/>
      <c r="F107" s="84"/>
      <c r="G107" s="84"/>
      <c r="H107" s="9">
        <v>2211</v>
      </c>
      <c r="I107" s="17" t="s">
        <v>28</v>
      </c>
      <c r="J107" s="31">
        <v>4549.2</v>
      </c>
      <c r="K107" s="32">
        <v>379.1</v>
      </c>
      <c r="L107" s="32">
        <v>379.1</v>
      </c>
      <c r="M107" s="32">
        <v>379.1</v>
      </c>
      <c r="N107" s="32">
        <v>379.1</v>
      </c>
      <c r="O107" s="32">
        <v>379.1</v>
      </c>
      <c r="P107" s="32">
        <v>379.1</v>
      </c>
      <c r="Q107" s="32">
        <v>379.1</v>
      </c>
      <c r="R107" s="32">
        <v>379.1</v>
      </c>
      <c r="S107" s="32">
        <v>379.1</v>
      </c>
      <c r="T107" s="32">
        <v>379.1</v>
      </c>
      <c r="U107" s="32">
        <v>379.1</v>
      </c>
      <c r="V107" s="32">
        <v>379.1</v>
      </c>
    </row>
    <row r="108" spans="1:22" ht="36" customHeight="1" x14ac:dyDescent="0.15">
      <c r="A108" s="90"/>
      <c r="B108" s="84"/>
      <c r="C108" s="84"/>
      <c r="D108" s="84"/>
      <c r="E108" s="84"/>
      <c r="F108" s="84"/>
      <c r="G108" s="84"/>
      <c r="H108" s="9">
        <v>3361</v>
      </c>
      <c r="I108" s="8" t="s">
        <v>29</v>
      </c>
      <c r="J108" s="31">
        <v>4537.2</v>
      </c>
      <c r="K108" s="32">
        <v>378.1</v>
      </c>
      <c r="L108" s="32">
        <v>378.1</v>
      </c>
      <c r="M108" s="32">
        <v>378.1</v>
      </c>
      <c r="N108" s="32">
        <v>378.1</v>
      </c>
      <c r="O108" s="32">
        <v>378.1</v>
      </c>
      <c r="P108" s="32">
        <v>378.1</v>
      </c>
      <c r="Q108" s="32">
        <v>378.1</v>
      </c>
      <c r="R108" s="32">
        <v>378.1</v>
      </c>
      <c r="S108" s="32">
        <v>378.1</v>
      </c>
      <c r="T108" s="32">
        <v>378.1</v>
      </c>
      <c r="U108" s="32">
        <v>378.1</v>
      </c>
      <c r="V108" s="32">
        <v>378.1</v>
      </c>
    </row>
    <row r="109" spans="1:22" ht="21" customHeight="1" x14ac:dyDescent="0.15">
      <c r="A109" s="90"/>
      <c r="B109" s="84"/>
      <c r="C109" s="84"/>
      <c r="D109" s="84"/>
      <c r="E109" s="84"/>
      <c r="F109" s="84"/>
      <c r="G109" s="84"/>
      <c r="H109" s="9">
        <v>3531</v>
      </c>
      <c r="I109" s="8" t="s">
        <v>100</v>
      </c>
      <c r="J109" s="31">
        <v>6000</v>
      </c>
      <c r="K109" s="32">
        <v>500</v>
      </c>
      <c r="L109" s="32">
        <v>500</v>
      </c>
      <c r="M109" s="32">
        <v>500</v>
      </c>
      <c r="N109" s="32">
        <v>500</v>
      </c>
      <c r="O109" s="32">
        <v>500</v>
      </c>
      <c r="P109" s="32">
        <v>500</v>
      </c>
      <c r="Q109" s="32">
        <v>500</v>
      </c>
      <c r="R109" s="32">
        <v>500</v>
      </c>
      <c r="S109" s="32">
        <v>500</v>
      </c>
      <c r="T109" s="32">
        <v>500</v>
      </c>
      <c r="U109" s="32">
        <v>500</v>
      </c>
      <c r="V109" s="32">
        <v>500</v>
      </c>
    </row>
    <row r="110" spans="1:22" ht="21" customHeight="1" x14ac:dyDescent="0.15">
      <c r="A110" s="90"/>
      <c r="B110" s="84"/>
      <c r="C110" s="84"/>
      <c r="D110" s="84"/>
      <c r="E110" s="84"/>
      <c r="F110" s="84"/>
      <c r="G110" s="84"/>
      <c r="H110" s="9">
        <v>3612</v>
      </c>
      <c r="I110" s="17" t="s">
        <v>31</v>
      </c>
      <c r="J110" s="31">
        <v>1960.8</v>
      </c>
      <c r="K110" s="32">
        <v>163.4</v>
      </c>
      <c r="L110" s="32">
        <v>163.4</v>
      </c>
      <c r="M110" s="32">
        <v>163.4</v>
      </c>
      <c r="N110" s="32">
        <v>163.4</v>
      </c>
      <c r="O110" s="32">
        <v>163.4</v>
      </c>
      <c r="P110" s="32">
        <v>163.4</v>
      </c>
      <c r="Q110" s="32">
        <v>163.4</v>
      </c>
      <c r="R110" s="32">
        <v>163.4</v>
      </c>
      <c r="S110" s="32">
        <v>163.4</v>
      </c>
      <c r="T110" s="32">
        <v>163.4</v>
      </c>
      <c r="U110" s="32">
        <v>163.4</v>
      </c>
      <c r="V110" s="32">
        <v>163.4</v>
      </c>
    </row>
    <row r="111" spans="1:22" ht="21" customHeight="1" x14ac:dyDescent="0.15">
      <c r="A111" s="91"/>
      <c r="B111" s="85"/>
      <c r="C111" s="85"/>
      <c r="D111" s="85"/>
      <c r="E111" s="85"/>
      <c r="F111" s="85"/>
      <c r="G111" s="85"/>
      <c r="H111" s="9">
        <v>3751</v>
      </c>
      <c r="I111" s="17" t="s">
        <v>32</v>
      </c>
      <c r="J111" s="31">
        <v>4800</v>
      </c>
      <c r="K111" s="32">
        <v>400</v>
      </c>
      <c r="L111" s="32">
        <v>400</v>
      </c>
      <c r="M111" s="32">
        <v>400</v>
      </c>
      <c r="N111" s="32">
        <v>400</v>
      </c>
      <c r="O111" s="32">
        <v>400</v>
      </c>
      <c r="P111" s="32">
        <v>400</v>
      </c>
      <c r="Q111" s="32">
        <v>400</v>
      </c>
      <c r="R111" s="32">
        <v>400</v>
      </c>
      <c r="S111" s="32">
        <v>400</v>
      </c>
      <c r="T111" s="32">
        <v>400</v>
      </c>
      <c r="U111" s="32">
        <v>400</v>
      </c>
      <c r="V111" s="32">
        <v>400</v>
      </c>
    </row>
    <row r="112" spans="1:22" ht="21" customHeight="1" x14ac:dyDescent="0.15">
      <c r="A112" s="97"/>
      <c r="B112" s="97"/>
      <c r="C112" s="97"/>
      <c r="D112" s="97"/>
      <c r="E112" s="97"/>
      <c r="F112" s="97"/>
      <c r="G112" s="97"/>
      <c r="H112" s="97"/>
      <c r="I112" s="97"/>
      <c r="J112" s="31">
        <f>SUM(J105:J111)</f>
        <v>34735.199999999997</v>
      </c>
      <c r="K112" s="32">
        <f t="shared" ref="K112:V112" si="15">SUM(K105:K111)</f>
        <v>2894.6</v>
      </c>
      <c r="L112" s="32">
        <f t="shared" si="15"/>
        <v>2894.6</v>
      </c>
      <c r="M112" s="32">
        <f t="shared" si="15"/>
        <v>2894.6</v>
      </c>
      <c r="N112" s="32">
        <f t="shared" si="15"/>
        <v>2894.6</v>
      </c>
      <c r="O112" s="32">
        <f t="shared" si="15"/>
        <v>2894.6</v>
      </c>
      <c r="P112" s="32">
        <f t="shared" si="15"/>
        <v>2894.6</v>
      </c>
      <c r="Q112" s="32">
        <f t="shared" si="15"/>
        <v>2894.6</v>
      </c>
      <c r="R112" s="32">
        <f t="shared" si="15"/>
        <v>2894.6</v>
      </c>
      <c r="S112" s="32">
        <f t="shared" si="15"/>
        <v>2894.6</v>
      </c>
      <c r="T112" s="32">
        <f t="shared" si="15"/>
        <v>2894.6</v>
      </c>
      <c r="U112" s="32">
        <f t="shared" si="15"/>
        <v>2894.6</v>
      </c>
      <c r="V112" s="32">
        <f t="shared" si="15"/>
        <v>2894.6</v>
      </c>
    </row>
    <row r="113" spans="1:22" ht="21" customHeight="1" x14ac:dyDescent="0.15">
      <c r="A113" s="89">
        <v>1</v>
      </c>
      <c r="B113" s="83" t="s">
        <v>21</v>
      </c>
      <c r="C113" s="83" t="s">
        <v>118</v>
      </c>
      <c r="D113" s="83" t="s">
        <v>117</v>
      </c>
      <c r="E113" s="80">
        <v>301</v>
      </c>
      <c r="F113" s="83" t="s">
        <v>119</v>
      </c>
      <c r="G113" s="83" t="s">
        <v>25</v>
      </c>
      <c r="H113" s="9">
        <v>2121</v>
      </c>
      <c r="I113" s="17" t="s">
        <v>115</v>
      </c>
      <c r="J113" s="31">
        <v>3220.8</v>
      </c>
      <c r="K113" s="32">
        <v>268.39999999999998</v>
      </c>
      <c r="L113" s="32">
        <v>268.39999999999998</v>
      </c>
      <c r="M113" s="32">
        <v>268.39999999999998</v>
      </c>
      <c r="N113" s="32">
        <v>268.39999999999998</v>
      </c>
      <c r="O113" s="32">
        <v>268.39999999999998</v>
      </c>
      <c r="P113" s="32">
        <v>268.39999999999998</v>
      </c>
      <c r="Q113" s="32">
        <v>268.39999999999998</v>
      </c>
      <c r="R113" s="32">
        <v>268.39999999999998</v>
      </c>
      <c r="S113" s="32">
        <v>268.39999999999998</v>
      </c>
      <c r="T113" s="32">
        <v>268.39999999999998</v>
      </c>
      <c r="U113" s="32">
        <v>268.39999999999998</v>
      </c>
      <c r="V113" s="32">
        <v>268.39999999999998</v>
      </c>
    </row>
    <row r="114" spans="1:22" ht="21" customHeight="1" x14ac:dyDescent="0.15">
      <c r="A114" s="90"/>
      <c r="B114" s="84"/>
      <c r="C114" s="84"/>
      <c r="D114" s="84"/>
      <c r="E114" s="81"/>
      <c r="F114" s="84"/>
      <c r="G114" s="84"/>
      <c r="H114" s="9">
        <v>2151</v>
      </c>
      <c r="I114" s="17" t="s">
        <v>27</v>
      </c>
      <c r="J114" s="31">
        <v>4488</v>
      </c>
      <c r="K114" s="32">
        <v>374</v>
      </c>
      <c r="L114" s="32">
        <v>374</v>
      </c>
      <c r="M114" s="32">
        <v>374</v>
      </c>
      <c r="N114" s="32">
        <v>374</v>
      </c>
      <c r="O114" s="32">
        <v>374</v>
      </c>
      <c r="P114" s="32">
        <v>374</v>
      </c>
      <c r="Q114" s="32">
        <v>374</v>
      </c>
      <c r="R114" s="32">
        <v>374</v>
      </c>
      <c r="S114" s="32">
        <v>374</v>
      </c>
      <c r="T114" s="32">
        <v>374</v>
      </c>
      <c r="U114" s="32">
        <v>374</v>
      </c>
      <c r="V114" s="32">
        <v>374</v>
      </c>
    </row>
    <row r="115" spans="1:22" ht="21" customHeight="1" x14ac:dyDescent="0.15">
      <c r="A115" s="90"/>
      <c r="B115" s="84"/>
      <c r="C115" s="84"/>
      <c r="D115" s="84"/>
      <c r="E115" s="81"/>
      <c r="F115" s="84"/>
      <c r="G115" s="84"/>
      <c r="H115" s="9">
        <v>2211</v>
      </c>
      <c r="I115" s="17" t="s">
        <v>28</v>
      </c>
      <c r="J115" s="31">
        <v>4549.2</v>
      </c>
      <c r="K115" s="32">
        <v>379.1</v>
      </c>
      <c r="L115" s="32">
        <v>379.1</v>
      </c>
      <c r="M115" s="32">
        <v>379.1</v>
      </c>
      <c r="N115" s="32">
        <v>379.1</v>
      </c>
      <c r="O115" s="32">
        <v>379.1</v>
      </c>
      <c r="P115" s="32">
        <v>379.1</v>
      </c>
      <c r="Q115" s="32">
        <v>379.1</v>
      </c>
      <c r="R115" s="32">
        <v>379.1</v>
      </c>
      <c r="S115" s="32">
        <v>379.1</v>
      </c>
      <c r="T115" s="32">
        <v>379.1</v>
      </c>
      <c r="U115" s="32">
        <v>379.1</v>
      </c>
      <c r="V115" s="32">
        <v>379.1</v>
      </c>
    </row>
    <row r="116" spans="1:22" ht="27.75" customHeight="1" x14ac:dyDescent="0.15">
      <c r="A116" s="90"/>
      <c r="B116" s="84"/>
      <c r="C116" s="84"/>
      <c r="D116" s="84"/>
      <c r="E116" s="81"/>
      <c r="F116" s="84"/>
      <c r="G116" s="84"/>
      <c r="H116" s="9">
        <v>3361</v>
      </c>
      <c r="I116" s="8" t="s">
        <v>29</v>
      </c>
      <c r="J116" s="31">
        <v>4537.2</v>
      </c>
      <c r="K116" s="32">
        <v>378.1</v>
      </c>
      <c r="L116" s="32">
        <v>378.1</v>
      </c>
      <c r="M116" s="32">
        <v>378.1</v>
      </c>
      <c r="N116" s="32">
        <v>378.1</v>
      </c>
      <c r="O116" s="32">
        <v>378.1</v>
      </c>
      <c r="P116" s="32">
        <v>378.1</v>
      </c>
      <c r="Q116" s="32">
        <v>378.1</v>
      </c>
      <c r="R116" s="32">
        <v>378.1</v>
      </c>
      <c r="S116" s="32">
        <v>378.1</v>
      </c>
      <c r="T116" s="32">
        <v>378.1</v>
      </c>
      <c r="U116" s="32">
        <v>378.1</v>
      </c>
      <c r="V116" s="32">
        <v>378.1</v>
      </c>
    </row>
    <row r="117" spans="1:22" ht="34.5" customHeight="1" x14ac:dyDescent="0.15">
      <c r="A117" s="90"/>
      <c r="B117" s="84"/>
      <c r="C117" s="84"/>
      <c r="D117" s="84"/>
      <c r="E117" s="81"/>
      <c r="F117" s="84"/>
      <c r="G117" s="84"/>
      <c r="H117" s="9">
        <v>3721</v>
      </c>
      <c r="I117" s="8" t="s">
        <v>116</v>
      </c>
      <c r="J117" s="31">
        <v>6000</v>
      </c>
      <c r="K117" s="32">
        <v>500</v>
      </c>
      <c r="L117" s="32">
        <v>500</v>
      </c>
      <c r="M117" s="32">
        <v>500</v>
      </c>
      <c r="N117" s="32">
        <v>500</v>
      </c>
      <c r="O117" s="32">
        <v>500</v>
      </c>
      <c r="P117" s="32">
        <v>500</v>
      </c>
      <c r="Q117" s="32">
        <v>500</v>
      </c>
      <c r="R117" s="32">
        <v>500</v>
      </c>
      <c r="S117" s="32">
        <v>500</v>
      </c>
      <c r="T117" s="32">
        <v>500</v>
      </c>
      <c r="U117" s="32">
        <v>500</v>
      </c>
      <c r="V117" s="32">
        <v>500</v>
      </c>
    </row>
    <row r="118" spans="1:22" ht="21" customHeight="1" x14ac:dyDescent="0.15">
      <c r="A118" s="90"/>
      <c r="B118" s="84"/>
      <c r="C118" s="84"/>
      <c r="D118" s="84"/>
      <c r="E118" s="81"/>
      <c r="F118" s="84"/>
      <c r="G118" s="84"/>
      <c r="H118" s="9">
        <v>3612</v>
      </c>
      <c r="I118" s="17" t="s">
        <v>31</v>
      </c>
      <c r="J118" s="31">
        <v>1960.8</v>
      </c>
      <c r="K118" s="32">
        <v>163.4</v>
      </c>
      <c r="L118" s="32">
        <v>163.4</v>
      </c>
      <c r="M118" s="32">
        <v>163.4</v>
      </c>
      <c r="N118" s="32">
        <v>163.4</v>
      </c>
      <c r="O118" s="32">
        <v>163.4</v>
      </c>
      <c r="P118" s="32">
        <v>163.4</v>
      </c>
      <c r="Q118" s="32">
        <v>163.4</v>
      </c>
      <c r="R118" s="32">
        <v>163.4</v>
      </c>
      <c r="S118" s="32">
        <v>163.4</v>
      </c>
      <c r="T118" s="32">
        <v>163.4</v>
      </c>
      <c r="U118" s="32">
        <v>163.4</v>
      </c>
      <c r="V118" s="32">
        <v>163.4</v>
      </c>
    </row>
    <row r="119" spans="1:22" ht="21" customHeight="1" x14ac:dyDescent="0.15">
      <c r="A119" s="90"/>
      <c r="B119" s="84"/>
      <c r="C119" s="84"/>
      <c r="D119" s="84"/>
      <c r="E119" s="81"/>
      <c r="F119" s="84"/>
      <c r="G119" s="84"/>
      <c r="H119" s="9">
        <v>3751</v>
      </c>
      <c r="I119" s="17" t="s">
        <v>32</v>
      </c>
      <c r="J119" s="31">
        <v>3030</v>
      </c>
      <c r="K119" s="32">
        <v>252.5</v>
      </c>
      <c r="L119" s="32">
        <v>252.5</v>
      </c>
      <c r="M119" s="32">
        <v>252.5</v>
      </c>
      <c r="N119" s="32">
        <v>252.5</v>
      </c>
      <c r="O119" s="32">
        <v>252.5</v>
      </c>
      <c r="P119" s="32">
        <v>252.5</v>
      </c>
      <c r="Q119" s="32">
        <v>252.5</v>
      </c>
      <c r="R119" s="32">
        <v>252.5</v>
      </c>
      <c r="S119" s="32">
        <v>252.5</v>
      </c>
      <c r="T119" s="32">
        <v>252.5</v>
      </c>
      <c r="U119" s="32">
        <v>252.5</v>
      </c>
      <c r="V119" s="32">
        <v>252.5</v>
      </c>
    </row>
    <row r="120" spans="1:22" ht="21" customHeight="1" x14ac:dyDescent="0.15">
      <c r="A120" s="91"/>
      <c r="B120" s="85"/>
      <c r="C120" s="85"/>
      <c r="D120" s="85"/>
      <c r="E120" s="82"/>
      <c r="F120" s="85"/>
      <c r="G120" s="85"/>
      <c r="H120" s="9">
        <v>3791</v>
      </c>
      <c r="I120" s="17" t="s">
        <v>42</v>
      </c>
      <c r="J120" s="31">
        <v>3204</v>
      </c>
      <c r="K120" s="32">
        <v>267</v>
      </c>
      <c r="L120" s="32">
        <v>267</v>
      </c>
      <c r="M120" s="32">
        <v>267</v>
      </c>
      <c r="N120" s="32">
        <v>267</v>
      </c>
      <c r="O120" s="32">
        <v>267</v>
      </c>
      <c r="P120" s="32">
        <v>267</v>
      </c>
      <c r="Q120" s="32">
        <v>267</v>
      </c>
      <c r="R120" s="32">
        <v>267</v>
      </c>
      <c r="S120" s="32">
        <v>267</v>
      </c>
      <c r="T120" s="32">
        <v>267</v>
      </c>
      <c r="U120" s="32">
        <v>267</v>
      </c>
      <c r="V120" s="32">
        <v>267</v>
      </c>
    </row>
    <row r="121" spans="1:22" ht="21" customHeight="1" x14ac:dyDescent="0.15">
      <c r="A121" s="97" t="s">
        <v>33</v>
      </c>
      <c r="B121" s="97"/>
      <c r="C121" s="97"/>
      <c r="D121" s="97"/>
      <c r="E121" s="97"/>
      <c r="F121" s="97"/>
      <c r="G121" s="97"/>
      <c r="H121" s="97"/>
      <c r="I121" s="97"/>
      <c r="J121" s="31">
        <f>SUM(J113:J120)</f>
        <v>30990</v>
      </c>
      <c r="K121" s="32">
        <f t="shared" ref="K121:V121" si="16">SUM(K113:K120)</f>
        <v>2582.5</v>
      </c>
      <c r="L121" s="32">
        <f t="shared" si="16"/>
        <v>2582.5</v>
      </c>
      <c r="M121" s="32">
        <f t="shared" si="16"/>
        <v>2582.5</v>
      </c>
      <c r="N121" s="32">
        <f t="shared" si="16"/>
        <v>2582.5</v>
      </c>
      <c r="O121" s="32">
        <f t="shared" si="16"/>
        <v>2582.5</v>
      </c>
      <c r="P121" s="32">
        <f t="shared" si="16"/>
        <v>2582.5</v>
      </c>
      <c r="Q121" s="32">
        <f t="shared" si="16"/>
        <v>2582.5</v>
      </c>
      <c r="R121" s="32">
        <f t="shared" si="16"/>
        <v>2582.5</v>
      </c>
      <c r="S121" s="32">
        <f t="shared" si="16"/>
        <v>2582.5</v>
      </c>
      <c r="T121" s="32">
        <f t="shared" si="16"/>
        <v>2582.5</v>
      </c>
      <c r="U121" s="32">
        <f t="shared" si="16"/>
        <v>2582.5</v>
      </c>
      <c r="V121" s="32">
        <f t="shared" si="16"/>
        <v>2582.5</v>
      </c>
    </row>
    <row r="122" spans="1:22" ht="21" customHeight="1" x14ac:dyDescent="0.15">
      <c r="A122" s="89">
        <v>1</v>
      </c>
      <c r="B122" s="83" t="s">
        <v>21</v>
      </c>
      <c r="C122" s="83" t="s">
        <v>126</v>
      </c>
      <c r="D122" s="83" t="s">
        <v>127</v>
      </c>
      <c r="E122" s="83">
        <v>408</v>
      </c>
      <c r="F122" s="83" t="s">
        <v>128</v>
      </c>
      <c r="G122" s="83" t="s">
        <v>25</v>
      </c>
      <c r="H122" s="9">
        <v>2211</v>
      </c>
      <c r="I122" s="17" t="s">
        <v>28</v>
      </c>
      <c r="J122" s="31">
        <v>7560</v>
      </c>
      <c r="K122" s="32">
        <v>630</v>
      </c>
      <c r="L122" s="32">
        <v>630</v>
      </c>
      <c r="M122" s="32">
        <v>630</v>
      </c>
      <c r="N122" s="32">
        <v>630</v>
      </c>
      <c r="O122" s="32">
        <v>630</v>
      </c>
      <c r="P122" s="32">
        <v>630</v>
      </c>
      <c r="Q122" s="32">
        <v>630</v>
      </c>
      <c r="R122" s="32">
        <v>630</v>
      </c>
      <c r="S122" s="32">
        <v>630</v>
      </c>
      <c r="T122" s="32">
        <v>630</v>
      </c>
      <c r="U122" s="32">
        <v>630</v>
      </c>
      <c r="V122" s="32">
        <v>630</v>
      </c>
    </row>
    <row r="123" spans="1:22" ht="21" customHeight="1" x14ac:dyDescent="0.15">
      <c r="A123" s="90"/>
      <c r="B123" s="84"/>
      <c r="C123" s="84"/>
      <c r="D123" s="84"/>
      <c r="E123" s="84"/>
      <c r="F123" s="84"/>
      <c r="G123" s="84"/>
      <c r="H123" s="9">
        <v>2531</v>
      </c>
      <c r="I123" s="17" t="s">
        <v>120</v>
      </c>
      <c r="J123" s="31">
        <v>10374</v>
      </c>
      <c r="K123" s="32">
        <v>864.5</v>
      </c>
      <c r="L123" s="32">
        <v>864.5</v>
      </c>
      <c r="M123" s="32">
        <v>864.5</v>
      </c>
      <c r="N123" s="32">
        <v>864.5</v>
      </c>
      <c r="O123" s="32">
        <v>864.5</v>
      </c>
      <c r="P123" s="32">
        <v>864.5</v>
      </c>
      <c r="Q123" s="32">
        <v>864.5</v>
      </c>
      <c r="R123" s="32">
        <v>864.5</v>
      </c>
      <c r="S123" s="32">
        <v>864.5</v>
      </c>
      <c r="T123" s="32">
        <v>864.5</v>
      </c>
      <c r="U123" s="32">
        <v>864.5</v>
      </c>
      <c r="V123" s="32">
        <v>864.5</v>
      </c>
    </row>
    <row r="124" spans="1:22" ht="21" customHeight="1" x14ac:dyDescent="0.15">
      <c r="A124" s="90"/>
      <c r="B124" s="84"/>
      <c r="C124" s="84"/>
      <c r="D124" s="84"/>
      <c r="E124" s="84"/>
      <c r="F124" s="84"/>
      <c r="G124" s="84"/>
      <c r="H124" s="9">
        <v>2541</v>
      </c>
      <c r="I124" s="8" t="s">
        <v>129</v>
      </c>
      <c r="J124" s="31">
        <v>5755.2</v>
      </c>
      <c r="K124" s="32">
        <v>479.6</v>
      </c>
      <c r="L124" s="32">
        <v>479.6</v>
      </c>
      <c r="M124" s="32">
        <v>479.6</v>
      </c>
      <c r="N124" s="32">
        <v>479.6</v>
      </c>
      <c r="O124" s="32">
        <v>479.6</v>
      </c>
      <c r="P124" s="32">
        <v>479.6</v>
      </c>
      <c r="Q124" s="32">
        <v>479.6</v>
      </c>
      <c r="R124" s="32">
        <v>479.6</v>
      </c>
      <c r="S124" s="32">
        <v>479.6</v>
      </c>
      <c r="T124" s="32">
        <v>479.6</v>
      </c>
      <c r="U124" s="32">
        <v>479.6</v>
      </c>
      <c r="V124" s="32">
        <v>479.6</v>
      </c>
    </row>
    <row r="125" spans="1:22" ht="21" customHeight="1" x14ac:dyDescent="0.15">
      <c r="A125" s="90"/>
      <c r="B125" s="84"/>
      <c r="C125" s="84"/>
      <c r="D125" s="84"/>
      <c r="E125" s="84"/>
      <c r="F125" s="84"/>
      <c r="G125" s="84"/>
      <c r="H125" s="9">
        <v>2551</v>
      </c>
      <c r="I125" s="8" t="s">
        <v>121</v>
      </c>
      <c r="J125" s="31">
        <v>1293.5999999999999</v>
      </c>
      <c r="K125" s="32">
        <v>107.8</v>
      </c>
      <c r="L125" s="32">
        <v>107.8</v>
      </c>
      <c r="M125" s="32">
        <v>107.8</v>
      </c>
      <c r="N125" s="32">
        <v>107.8</v>
      </c>
      <c r="O125" s="32">
        <v>107.8</v>
      </c>
      <c r="P125" s="32">
        <v>107.8</v>
      </c>
      <c r="Q125" s="32">
        <v>107.8</v>
      </c>
      <c r="R125" s="32">
        <v>107.8</v>
      </c>
      <c r="S125" s="32">
        <v>107.8</v>
      </c>
      <c r="T125" s="32">
        <v>107.8</v>
      </c>
      <c r="U125" s="32">
        <v>107.8</v>
      </c>
      <c r="V125" s="32">
        <v>107.8</v>
      </c>
    </row>
    <row r="126" spans="1:22" ht="21" customHeight="1" x14ac:dyDescent="0.15">
      <c r="A126" s="90"/>
      <c r="B126" s="84"/>
      <c r="C126" s="84"/>
      <c r="D126" s="84"/>
      <c r="E126" s="84"/>
      <c r="F126" s="84"/>
      <c r="G126" s="84"/>
      <c r="H126" s="9">
        <v>2561</v>
      </c>
      <c r="I126" s="17" t="s">
        <v>52</v>
      </c>
      <c r="J126" s="31">
        <v>1312.8</v>
      </c>
      <c r="K126" s="32">
        <v>109.4</v>
      </c>
      <c r="L126" s="32">
        <v>109.4</v>
      </c>
      <c r="M126" s="32">
        <v>109.4</v>
      </c>
      <c r="N126" s="32">
        <v>109.4</v>
      </c>
      <c r="O126" s="32">
        <v>109.4</v>
      </c>
      <c r="P126" s="32">
        <v>109.4</v>
      </c>
      <c r="Q126" s="32">
        <v>109.4</v>
      </c>
      <c r="R126" s="32">
        <v>109.4</v>
      </c>
      <c r="S126" s="32">
        <v>109.4</v>
      </c>
      <c r="T126" s="32">
        <v>109.4</v>
      </c>
      <c r="U126" s="32">
        <v>109.4</v>
      </c>
      <c r="V126" s="32">
        <v>109.4</v>
      </c>
    </row>
    <row r="127" spans="1:22" ht="27" customHeight="1" x14ac:dyDescent="0.15">
      <c r="A127" s="90"/>
      <c r="B127" s="84"/>
      <c r="C127" s="84"/>
      <c r="D127" s="84"/>
      <c r="E127" s="84"/>
      <c r="F127" s="84"/>
      <c r="G127" s="84"/>
      <c r="H127" s="9">
        <v>2751</v>
      </c>
      <c r="I127" s="16" t="s">
        <v>122</v>
      </c>
      <c r="J127" s="31">
        <v>2880</v>
      </c>
      <c r="K127" s="32">
        <v>240</v>
      </c>
      <c r="L127" s="32">
        <v>240</v>
      </c>
      <c r="M127" s="32">
        <v>240</v>
      </c>
      <c r="N127" s="32">
        <v>240</v>
      </c>
      <c r="O127" s="32">
        <v>240</v>
      </c>
      <c r="P127" s="32">
        <v>240</v>
      </c>
      <c r="Q127" s="32">
        <v>240</v>
      </c>
      <c r="R127" s="32">
        <v>240</v>
      </c>
      <c r="S127" s="32">
        <v>240</v>
      </c>
      <c r="T127" s="32">
        <v>240</v>
      </c>
      <c r="U127" s="32">
        <v>240</v>
      </c>
      <c r="V127" s="32">
        <v>240</v>
      </c>
    </row>
    <row r="128" spans="1:22" ht="21" customHeight="1" x14ac:dyDescent="0.15">
      <c r="A128" s="90"/>
      <c r="B128" s="84"/>
      <c r="C128" s="84"/>
      <c r="D128" s="84"/>
      <c r="E128" s="84"/>
      <c r="F128" s="84"/>
      <c r="G128" s="84"/>
      <c r="H128" s="9">
        <v>3361</v>
      </c>
      <c r="I128" s="16" t="s">
        <v>123</v>
      </c>
      <c r="J128" s="31">
        <v>1654.8</v>
      </c>
      <c r="K128" s="32">
        <v>137.9</v>
      </c>
      <c r="L128" s="32">
        <v>137.9</v>
      </c>
      <c r="M128" s="32">
        <v>137.9</v>
      </c>
      <c r="N128" s="32">
        <v>137.9</v>
      </c>
      <c r="O128" s="32">
        <v>137.9</v>
      </c>
      <c r="P128" s="32">
        <v>137.9</v>
      </c>
      <c r="Q128" s="32">
        <v>137.9</v>
      </c>
      <c r="R128" s="32">
        <v>137.9</v>
      </c>
      <c r="S128" s="32">
        <v>137.9</v>
      </c>
      <c r="T128" s="32">
        <v>137.9</v>
      </c>
      <c r="U128" s="32">
        <v>137.9</v>
      </c>
      <c r="V128" s="32">
        <v>137.9</v>
      </c>
    </row>
    <row r="129" spans="1:22" ht="21" customHeight="1" x14ac:dyDescent="0.15">
      <c r="A129" s="90"/>
      <c r="B129" s="84"/>
      <c r="C129" s="84"/>
      <c r="D129" s="84"/>
      <c r="E129" s="84"/>
      <c r="F129" s="84"/>
      <c r="G129" s="84"/>
      <c r="H129" s="9">
        <v>3751</v>
      </c>
      <c r="I129" s="17" t="s">
        <v>32</v>
      </c>
      <c r="J129" s="31">
        <v>12840</v>
      </c>
      <c r="K129" s="32">
        <v>1070</v>
      </c>
      <c r="L129" s="32">
        <v>1070</v>
      </c>
      <c r="M129" s="32">
        <v>1070</v>
      </c>
      <c r="N129" s="32">
        <v>1070</v>
      </c>
      <c r="O129" s="32">
        <v>1070</v>
      </c>
      <c r="P129" s="32">
        <v>1070</v>
      </c>
      <c r="Q129" s="32">
        <v>1070</v>
      </c>
      <c r="R129" s="32">
        <v>1070</v>
      </c>
      <c r="S129" s="32">
        <v>1070</v>
      </c>
      <c r="T129" s="32">
        <v>1070</v>
      </c>
      <c r="U129" s="32">
        <v>1070</v>
      </c>
      <c r="V129" s="32">
        <v>1070</v>
      </c>
    </row>
    <row r="130" spans="1:22" ht="21" customHeight="1" x14ac:dyDescent="0.15">
      <c r="A130" s="90"/>
      <c r="B130" s="84"/>
      <c r="C130" s="84"/>
      <c r="D130" s="84"/>
      <c r="E130" s="84"/>
      <c r="F130" s="84"/>
      <c r="G130" s="84"/>
      <c r="H130" s="9">
        <v>4411</v>
      </c>
      <c r="I130" s="17" t="s">
        <v>59</v>
      </c>
      <c r="J130" s="31">
        <v>295800</v>
      </c>
      <c r="K130" s="32">
        <v>24650</v>
      </c>
      <c r="L130" s="32">
        <v>24650</v>
      </c>
      <c r="M130" s="32">
        <v>24650</v>
      </c>
      <c r="N130" s="32">
        <v>24650</v>
      </c>
      <c r="O130" s="32">
        <v>24650</v>
      </c>
      <c r="P130" s="32">
        <v>24650</v>
      </c>
      <c r="Q130" s="32">
        <v>24650</v>
      </c>
      <c r="R130" s="32">
        <v>24650</v>
      </c>
      <c r="S130" s="32">
        <v>24650</v>
      </c>
      <c r="T130" s="32">
        <v>24650</v>
      </c>
      <c r="U130" s="32">
        <v>24650</v>
      </c>
      <c r="V130" s="32">
        <v>24650</v>
      </c>
    </row>
    <row r="131" spans="1:22" ht="21" customHeight="1" x14ac:dyDescent="0.15">
      <c r="A131" s="90"/>
      <c r="B131" s="84"/>
      <c r="C131" s="84"/>
      <c r="D131" s="84"/>
      <c r="E131" s="84"/>
      <c r="F131" s="84"/>
      <c r="G131" s="84"/>
      <c r="H131" s="9">
        <v>4417</v>
      </c>
      <c r="I131" s="17" t="s">
        <v>124</v>
      </c>
      <c r="J131" s="31">
        <v>3494.4</v>
      </c>
      <c r="K131" s="32">
        <v>291.2</v>
      </c>
      <c r="L131" s="32">
        <v>291.2</v>
      </c>
      <c r="M131" s="32">
        <v>291.2</v>
      </c>
      <c r="N131" s="32">
        <v>291.2</v>
      </c>
      <c r="O131" s="32">
        <v>291.2</v>
      </c>
      <c r="P131" s="32">
        <v>291.2</v>
      </c>
      <c r="Q131" s="32">
        <v>291.2</v>
      </c>
      <c r="R131" s="32">
        <v>291.2</v>
      </c>
      <c r="S131" s="32">
        <v>291.2</v>
      </c>
      <c r="T131" s="32">
        <v>291.2</v>
      </c>
      <c r="U131" s="32">
        <v>291.2</v>
      </c>
      <c r="V131" s="32">
        <v>291.2</v>
      </c>
    </row>
    <row r="132" spans="1:22" ht="21" customHeight="1" x14ac:dyDescent="0.15">
      <c r="A132" s="90"/>
      <c r="B132" s="84"/>
      <c r="C132" s="84"/>
      <c r="D132" s="84"/>
      <c r="E132" s="84"/>
      <c r="F132" s="84"/>
      <c r="G132" s="85"/>
      <c r="H132" s="9">
        <v>4431</v>
      </c>
      <c r="I132" s="17" t="s">
        <v>125</v>
      </c>
      <c r="J132" s="31">
        <v>1872</v>
      </c>
      <c r="K132" s="32">
        <v>156</v>
      </c>
      <c r="L132" s="32">
        <v>156</v>
      </c>
      <c r="M132" s="32">
        <v>156</v>
      </c>
      <c r="N132" s="32">
        <v>156</v>
      </c>
      <c r="O132" s="32">
        <v>156</v>
      </c>
      <c r="P132" s="32">
        <v>156</v>
      </c>
      <c r="Q132" s="32">
        <v>156</v>
      </c>
      <c r="R132" s="32">
        <v>156</v>
      </c>
      <c r="S132" s="32">
        <v>156</v>
      </c>
      <c r="T132" s="32">
        <v>156</v>
      </c>
      <c r="U132" s="32">
        <v>156</v>
      </c>
      <c r="V132" s="32">
        <v>156</v>
      </c>
    </row>
    <row r="133" spans="1:22" ht="21" customHeight="1" x14ac:dyDescent="0.15">
      <c r="A133" s="91"/>
      <c r="B133" s="85"/>
      <c r="C133" s="85"/>
      <c r="D133" s="85"/>
      <c r="E133" s="85"/>
      <c r="F133" s="85"/>
      <c r="G133" s="9" t="s">
        <v>109</v>
      </c>
      <c r="H133" s="9">
        <v>3791</v>
      </c>
      <c r="I133" s="17" t="s">
        <v>42</v>
      </c>
      <c r="J133" s="31">
        <v>4080</v>
      </c>
      <c r="K133" s="32">
        <v>340</v>
      </c>
      <c r="L133" s="32">
        <v>340</v>
      </c>
      <c r="M133" s="32">
        <v>340</v>
      </c>
      <c r="N133" s="32">
        <v>340</v>
      </c>
      <c r="O133" s="32">
        <v>340</v>
      </c>
      <c r="P133" s="32">
        <v>340</v>
      </c>
      <c r="Q133" s="32">
        <v>340</v>
      </c>
      <c r="R133" s="32">
        <v>340</v>
      </c>
      <c r="S133" s="32">
        <v>340</v>
      </c>
      <c r="T133" s="32">
        <v>340</v>
      </c>
      <c r="U133" s="32">
        <v>340</v>
      </c>
      <c r="V133" s="32">
        <v>340</v>
      </c>
    </row>
    <row r="134" spans="1:22" ht="21" customHeight="1" x14ac:dyDescent="0.15">
      <c r="A134" s="97" t="s">
        <v>33</v>
      </c>
      <c r="B134" s="97"/>
      <c r="C134" s="97"/>
      <c r="D134" s="97"/>
      <c r="E134" s="97"/>
      <c r="F134" s="97"/>
      <c r="G134" s="97"/>
      <c r="H134" s="97"/>
      <c r="I134" s="97"/>
      <c r="J134" s="31">
        <f>SUM(J122:J133)</f>
        <v>348916.80000000005</v>
      </c>
      <c r="K134" s="32">
        <f t="shared" ref="K134:V134" si="17">SUM(K122:K133)</f>
        <v>29076.400000000001</v>
      </c>
      <c r="L134" s="32">
        <f t="shared" si="17"/>
        <v>29076.400000000001</v>
      </c>
      <c r="M134" s="32">
        <f t="shared" si="17"/>
        <v>29076.400000000001</v>
      </c>
      <c r="N134" s="32">
        <f t="shared" si="17"/>
        <v>29076.400000000001</v>
      </c>
      <c r="O134" s="32">
        <f t="shared" si="17"/>
        <v>29076.400000000001</v>
      </c>
      <c r="P134" s="32">
        <f t="shared" si="17"/>
        <v>29076.400000000001</v>
      </c>
      <c r="Q134" s="32">
        <f t="shared" si="17"/>
        <v>29076.400000000001</v>
      </c>
      <c r="R134" s="32">
        <f t="shared" si="17"/>
        <v>29076.400000000001</v>
      </c>
      <c r="S134" s="32">
        <f t="shared" si="17"/>
        <v>29076.400000000001</v>
      </c>
      <c r="T134" s="32">
        <f t="shared" si="17"/>
        <v>29076.400000000001</v>
      </c>
      <c r="U134" s="32">
        <f t="shared" si="17"/>
        <v>29076.400000000001</v>
      </c>
      <c r="V134" s="32">
        <f t="shared" si="17"/>
        <v>29076.400000000001</v>
      </c>
    </row>
    <row r="135" spans="1:22" ht="77.25" customHeight="1" x14ac:dyDescent="0.15">
      <c r="A135" s="20">
        <v>4</v>
      </c>
      <c r="B135" s="8" t="s">
        <v>21</v>
      </c>
      <c r="C135" s="9" t="s">
        <v>126</v>
      </c>
      <c r="D135" s="8" t="s">
        <v>127</v>
      </c>
      <c r="E135" s="9">
        <v>408</v>
      </c>
      <c r="F135" s="8" t="s">
        <v>128</v>
      </c>
      <c r="G135" s="9" t="s">
        <v>25</v>
      </c>
      <c r="H135" s="9">
        <v>4411</v>
      </c>
      <c r="I135" s="17" t="s">
        <v>59</v>
      </c>
      <c r="J135" s="31">
        <v>17280</v>
      </c>
      <c r="K135" s="32">
        <v>1440</v>
      </c>
      <c r="L135" s="32">
        <v>1440</v>
      </c>
      <c r="M135" s="32">
        <v>1440</v>
      </c>
      <c r="N135" s="32">
        <v>1440</v>
      </c>
      <c r="O135" s="32">
        <v>1440</v>
      </c>
      <c r="P135" s="32">
        <v>1440</v>
      </c>
      <c r="Q135" s="32">
        <v>1440</v>
      </c>
      <c r="R135" s="32">
        <v>1440</v>
      </c>
      <c r="S135" s="32">
        <v>1440</v>
      </c>
      <c r="T135" s="32">
        <v>1440</v>
      </c>
      <c r="U135" s="32">
        <v>1440</v>
      </c>
      <c r="V135" s="32">
        <v>1440</v>
      </c>
    </row>
    <row r="136" spans="1:22" ht="21" customHeight="1" x14ac:dyDescent="0.15">
      <c r="A136" s="97" t="s">
        <v>33</v>
      </c>
      <c r="B136" s="97"/>
      <c r="C136" s="97"/>
      <c r="D136" s="97"/>
      <c r="E136" s="97"/>
      <c r="F136" s="97"/>
      <c r="G136" s="97"/>
      <c r="H136" s="97"/>
      <c r="I136" s="97"/>
      <c r="J136" s="31">
        <f>J135</f>
        <v>17280</v>
      </c>
      <c r="K136" s="32">
        <f t="shared" ref="K136:V136" si="18">K135</f>
        <v>1440</v>
      </c>
      <c r="L136" s="32">
        <f t="shared" si="18"/>
        <v>1440</v>
      </c>
      <c r="M136" s="32">
        <f t="shared" si="18"/>
        <v>1440</v>
      </c>
      <c r="N136" s="32">
        <f t="shared" si="18"/>
        <v>1440</v>
      </c>
      <c r="O136" s="32">
        <f t="shared" si="18"/>
        <v>1440</v>
      </c>
      <c r="P136" s="32">
        <f t="shared" si="18"/>
        <v>1440</v>
      </c>
      <c r="Q136" s="32">
        <f t="shared" si="18"/>
        <v>1440</v>
      </c>
      <c r="R136" s="32">
        <f t="shared" si="18"/>
        <v>1440</v>
      </c>
      <c r="S136" s="32">
        <f t="shared" si="18"/>
        <v>1440</v>
      </c>
      <c r="T136" s="32">
        <f t="shared" si="18"/>
        <v>1440</v>
      </c>
      <c r="U136" s="32">
        <f t="shared" si="18"/>
        <v>1440</v>
      </c>
      <c r="V136" s="32">
        <f t="shared" si="18"/>
        <v>1440</v>
      </c>
    </row>
    <row r="137" spans="1:22" ht="21" customHeight="1" x14ac:dyDescent="0.15">
      <c r="A137" s="89">
        <v>1</v>
      </c>
      <c r="B137" s="83" t="s">
        <v>21</v>
      </c>
      <c r="C137" s="80" t="s">
        <v>138</v>
      </c>
      <c r="D137" s="80" t="s">
        <v>139</v>
      </c>
      <c r="E137" s="83">
        <v>402</v>
      </c>
      <c r="F137" s="83" t="s">
        <v>140</v>
      </c>
      <c r="G137" s="83" t="s">
        <v>25</v>
      </c>
      <c r="H137" s="9">
        <v>2121</v>
      </c>
      <c r="I137" s="17" t="s">
        <v>130</v>
      </c>
      <c r="J137" s="31">
        <v>1304.4000000000001</v>
      </c>
      <c r="K137" s="32">
        <v>108.7</v>
      </c>
      <c r="L137" s="32">
        <v>108.7</v>
      </c>
      <c r="M137" s="32">
        <v>108.7</v>
      </c>
      <c r="N137" s="32">
        <v>108.7</v>
      </c>
      <c r="O137" s="32">
        <v>108.7</v>
      </c>
      <c r="P137" s="32">
        <v>108.7</v>
      </c>
      <c r="Q137" s="32">
        <v>108.7</v>
      </c>
      <c r="R137" s="32">
        <v>108.7</v>
      </c>
      <c r="S137" s="32">
        <v>108.7</v>
      </c>
      <c r="T137" s="32">
        <v>108.7</v>
      </c>
      <c r="U137" s="32">
        <v>108.7</v>
      </c>
      <c r="V137" s="32">
        <v>108.7</v>
      </c>
    </row>
    <row r="138" spans="1:22" ht="21" customHeight="1" x14ac:dyDescent="0.15">
      <c r="A138" s="90"/>
      <c r="B138" s="84"/>
      <c r="C138" s="81"/>
      <c r="D138" s="81"/>
      <c r="E138" s="84"/>
      <c r="F138" s="84"/>
      <c r="G138" s="84"/>
      <c r="H138" s="9">
        <v>2151</v>
      </c>
      <c r="I138" s="17" t="s">
        <v>27</v>
      </c>
      <c r="J138" s="31">
        <v>1304.4000000000001</v>
      </c>
      <c r="K138" s="32">
        <v>108.7</v>
      </c>
      <c r="L138" s="32">
        <v>108.7</v>
      </c>
      <c r="M138" s="32">
        <v>108.7</v>
      </c>
      <c r="N138" s="32">
        <v>108.7</v>
      </c>
      <c r="O138" s="32">
        <v>108.7</v>
      </c>
      <c r="P138" s="32">
        <v>108.7</v>
      </c>
      <c r="Q138" s="32">
        <v>108.7</v>
      </c>
      <c r="R138" s="32">
        <v>108.7</v>
      </c>
      <c r="S138" s="32">
        <v>108.7</v>
      </c>
      <c r="T138" s="32">
        <v>108.7</v>
      </c>
      <c r="U138" s="32">
        <v>108.7</v>
      </c>
      <c r="V138" s="32">
        <v>108.7</v>
      </c>
    </row>
    <row r="139" spans="1:22" ht="21" customHeight="1" x14ac:dyDescent="0.15">
      <c r="A139" s="90"/>
      <c r="B139" s="84"/>
      <c r="C139" s="81"/>
      <c r="D139" s="81"/>
      <c r="E139" s="84"/>
      <c r="F139" s="84"/>
      <c r="G139" s="84"/>
      <c r="H139" s="9">
        <v>2211</v>
      </c>
      <c r="I139" s="17" t="s">
        <v>28</v>
      </c>
      <c r="J139" s="31">
        <v>3475.2</v>
      </c>
      <c r="K139" s="32">
        <v>289.60000000000002</v>
      </c>
      <c r="L139" s="32">
        <v>289.60000000000002</v>
      </c>
      <c r="M139" s="32">
        <v>289.60000000000002</v>
      </c>
      <c r="N139" s="32">
        <v>289.60000000000002</v>
      </c>
      <c r="O139" s="32">
        <v>289.60000000000002</v>
      </c>
      <c r="P139" s="32">
        <v>289.60000000000002</v>
      </c>
      <c r="Q139" s="32">
        <v>289.60000000000002</v>
      </c>
      <c r="R139" s="32">
        <v>289.60000000000002</v>
      </c>
      <c r="S139" s="32">
        <v>289.60000000000002</v>
      </c>
      <c r="T139" s="32">
        <v>289.60000000000002</v>
      </c>
      <c r="U139" s="32">
        <v>289.60000000000002</v>
      </c>
      <c r="V139" s="32">
        <v>289.60000000000002</v>
      </c>
    </row>
    <row r="140" spans="1:22" ht="21" customHeight="1" x14ac:dyDescent="0.15">
      <c r="A140" s="90"/>
      <c r="B140" s="84"/>
      <c r="C140" s="81"/>
      <c r="D140" s="81"/>
      <c r="E140" s="84"/>
      <c r="F140" s="84"/>
      <c r="G140" s="84"/>
      <c r="H140" s="9">
        <v>2541</v>
      </c>
      <c r="I140" s="17" t="s">
        <v>132</v>
      </c>
      <c r="J140" s="31">
        <v>34560</v>
      </c>
      <c r="K140" s="32">
        <v>2880</v>
      </c>
      <c r="L140" s="32">
        <v>2880</v>
      </c>
      <c r="M140" s="32">
        <v>2880</v>
      </c>
      <c r="N140" s="32">
        <v>2880</v>
      </c>
      <c r="O140" s="32">
        <v>2880</v>
      </c>
      <c r="P140" s="32">
        <v>2880</v>
      </c>
      <c r="Q140" s="32">
        <v>2880</v>
      </c>
      <c r="R140" s="32">
        <v>2880</v>
      </c>
      <c r="S140" s="32">
        <v>2880</v>
      </c>
      <c r="T140" s="32">
        <v>2880</v>
      </c>
      <c r="U140" s="32">
        <v>2880</v>
      </c>
      <c r="V140" s="32">
        <v>2880</v>
      </c>
    </row>
    <row r="141" spans="1:22" ht="21" customHeight="1" x14ac:dyDescent="0.15">
      <c r="A141" s="90"/>
      <c r="B141" s="84"/>
      <c r="C141" s="81"/>
      <c r="D141" s="81"/>
      <c r="E141" s="84"/>
      <c r="F141" s="84"/>
      <c r="G141" s="84"/>
      <c r="H141" s="9">
        <v>3361</v>
      </c>
      <c r="I141" s="8" t="s">
        <v>55</v>
      </c>
      <c r="J141" s="31">
        <v>2013.6</v>
      </c>
      <c r="K141" s="32">
        <v>167.8</v>
      </c>
      <c r="L141" s="32">
        <v>167.8</v>
      </c>
      <c r="M141" s="32">
        <v>167.8</v>
      </c>
      <c r="N141" s="32">
        <v>167.8</v>
      </c>
      <c r="O141" s="32">
        <v>167.8</v>
      </c>
      <c r="P141" s="32">
        <v>167.8</v>
      </c>
      <c r="Q141" s="32">
        <v>167.8</v>
      </c>
      <c r="R141" s="32">
        <v>167.8</v>
      </c>
      <c r="S141" s="32">
        <v>167.8</v>
      </c>
      <c r="T141" s="32">
        <v>167.8</v>
      </c>
      <c r="U141" s="32">
        <v>167.8</v>
      </c>
      <c r="V141" s="32">
        <v>167.8</v>
      </c>
    </row>
    <row r="142" spans="1:22" ht="21" customHeight="1" x14ac:dyDescent="0.15">
      <c r="A142" s="90"/>
      <c r="B142" s="84"/>
      <c r="C142" s="81"/>
      <c r="D142" s="81"/>
      <c r="E142" s="84"/>
      <c r="F142" s="84"/>
      <c r="G142" s="84"/>
      <c r="H142" s="9">
        <v>3581</v>
      </c>
      <c r="I142" s="17" t="s">
        <v>133</v>
      </c>
      <c r="J142" s="31">
        <v>7647.6</v>
      </c>
      <c r="K142" s="32">
        <v>637.29999999999995</v>
      </c>
      <c r="L142" s="32">
        <v>637.29999999999995</v>
      </c>
      <c r="M142" s="32">
        <v>637.29999999999995</v>
      </c>
      <c r="N142" s="32">
        <v>637.29999999999995</v>
      </c>
      <c r="O142" s="32">
        <v>637.29999999999995</v>
      </c>
      <c r="P142" s="32">
        <v>637.29999999999995</v>
      </c>
      <c r="Q142" s="32">
        <v>637.29999999999995</v>
      </c>
      <c r="R142" s="32">
        <v>637.29999999999995</v>
      </c>
      <c r="S142" s="32">
        <v>637.29999999999995</v>
      </c>
      <c r="T142" s="32">
        <v>637.29999999999995</v>
      </c>
      <c r="U142" s="32">
        <v>637.29999999999995</v>
      </c>
      <c r="V142" s="32">
        <v>637.29999999999995</v>
      </c>
    </row>
    <row r="143" spans="1:22" ht="21" customHeight="1" x14ac:dyDescent="0.15">
      <c r="A143" s="91"/>
      <c r="B143" s="85"/>
      <c r="C143" s="82"/>
      <c r="D143" s="82"/>
      <c r="E143" s="85"/>
      <c r="F143" s="85"/>
      <c r="G143" s="85"/>
      <c r="H143" s="9">
        <v>3751</v>
      </c>
      <c r="I143" s="17" t="s">
        <v>32</v>
      </c>
      <c r="J143" s="31">
        <v>3116.4</v>
      </c>
      <c r="K143" s="32">
        <v>259.7</v>
      </c>
      <c r="L143" s="32">
        <v>259.7</v>
      </c>
      <c r="M143" s="32">
        <v>259.7</v>
      </c>
      <c r="N143" s="32">
        <v>259.7</v>
      </c>
      <c r="O143" s="32">
        <v>259.7</v>
      </c>
      <c r="P143" s="32">
        <v>259.7</v>
      </c>
      <c r="Q143" s="32">
        <v>259.7</v>
      </c>
      <c r="R143" s="32">
        <v>259.7</v>
      </c>
      <c r="S143" s="32">
        <v>259.7</v>
      </c>
      <c r="T143" s="32">
        <v>259.7</v>
      </c>
      <c r="U143" s="32">
        <v>259.7</v>
      </c>
      <c r="V143" s="32">
        <v>259.7</v>
      </c>
    </row>
    <row r="144" spans="1:22" ht="21" customHeight="1" x14ac:dyDescent="0.15">
      <c r="A144" s="98" t="s">
        <v>33</v>
      </c>
      <c r="B144" s="98"/>
      <c r="C144" s="98"/>
      <c r="D144" s="98"/>
      <c r="E144" s="98"/>
      <c r="F144" s="98"/>
      <c r="G144" s="98"/>
      <c r="H144" s="98"/>
      <c r="I144" s="98"/>
      <c r="J144" s="31">
        <f>SUM(J137:J143)</f>
        <v>53421.599999999999</v>
      </c>
      <c r="K144" s="32">
        <f t="shared" ref="K144:V144" si="19">SUM(K137:K143)</f>
        <v>4451.8</v>
      </c>
      <c r="L144" s="32">
        <f t="shared" si="19"/>
        <v>4451.8</v>
      </c>
      <c r="M144" s="32">
        <f t="shared" si="19"/>
        <v>4451.8</v>
      </c>
      <c r="N144" s="32">
        <f t="shared" si="19"/>
        <v>4451.8</v>
      </c>
      <c r="O144" s="32">
        <f t="shared" si="19"/>
        <v>4451.8</v>
      </c>
      <c r="P144" s="32">
        <f t="shared" si="19"/>
        <v>4451.8</v>
      </c>
      <c r="Q144" s="32">
        <f t="shared" si="19"/>
        <v>4451.8</v>
      </c>
      <c r="R144" s="32">
        <f t="shared" si="19"/>
        <v>4451.8</v>
      </c>
      <c r="S144" s="32">
        <f t="shared" si="19"/>
        <v>4451.8</v>
      </c>
      <c r="T144" s="32">
        <f t="shared" si="19"/>
        <v>4451.8</v>
      </c>
      <c r="U144" s="32">
        <f t="shared" si="19"/>
        <v>4451.8</v>
      </c>
      <c r="V144" s="32">
        <f t="shared" si="19"/>
        <v>4451.8</v>
      </c>
    </row>
    <row r="145" spans="1:22" ht="21" customHeight="1" x14ac:dyDescent="0.15">
      <c r="A145" s="89">
        <v>1</v>
      </c>
      <c r="B145" s="83" t="s">
        <v>21</v>
      </c>
      <c r="C145" s="83" t="s">
        <v>138</v>
      </c>
      <c r="D145" s="83" t="s">
        <v>139</v>
      </c>
      <c r="E145" s="83">
        <v>405</v>
      </c>
      <c r="F145" s="83" t="s">
        <v>141</v>
      </c>
      <c r="G145" s="83" t="s">
        <v>25</v>
      </c>
      <c r="H145" s="9">
        <v>2211</v>
      </c>
      <c r="I145" s="17" t="s">
        <v>28</v>
      </c>
      <c r="J145" s="31">
        <v>3411.6</v>
      </c>
      <c r="K145" s="32">
        <v>284.3</v>
      </c>
      <c r="L145" s="32">
        <v>284.3</v>
      </c>
      <c r="M145" s="32">
        <v>284.3</v>
      </c>
      <c r="N145" s="32">
        <v>284.3</v>
      </c>
      <c r="O145" s="32">
        <v>284.3</v>
      </c>
      <c r="P145" s="32">
        <v>284.3</v>
      </c>
      <c r="Q145" s="32">
        <v>284.3</v>
      </c>
      <c r="R145" s="32">
        <v>284.3</v>
      </c>
      <c r="S145" s="32">
        <v>284.3</v>
      </c>
      <c r="T145" s="32">
        <v>284.3</v>
      </c>
      <c r="U145" s="32">
        <v>284.3</v>
      </c>
      <c r="V145" s="32">
        <v>284.3</v>
      </c>
    </row>
    <row r="146" spans="1:22" ht="21" customHeight="1" x14ac:dyDescent="0.15">
      <c r="A146" s="90"/>
      <c r="B146" s="84"/>
      <c r="C146" s="84"/>
      <c r="D146" s="84"/>
      <c r="E146" s="84"/>
      <c r="F146" s="84"/>
      <c r="G146" s="84"/>
      <c r="H146" s="9">
        <v>2541</v>
      </c>
      <c r="I146" s="17" t="s">
        <v>134</v>
      </c>
      <c r="J146" s="31">
        <v>12294</v>
      </c>
      <c r="K146" s="32">
        <v>1024.5</v>
      </c>
      <c r="L146" s="32">
        <v>1024.5</v>
      </c>
      <c r="M146" s="32">
        <v>1024.5</v>
      </c>
      <c r="N146" s="32">
        <v>1024.5</v>
      </c>
      <c r="O146" s="32">
        <v>1024.5</v>
      </c>
      <c r="P146" s="32">
        <v>1024.5</v>
      </c>
      <c r="Q146" s="32">
        <v>1024.5</v>
      </c>
      <c r="R146" s="32">
        <v>1024.5</v>
      </c>
      <c r="S146" s="32">
        <v>1024.5</v>
      </c>
      <c r="T146" s="32">
        <v>1024.5</v>
      </c>
      <c r="U146" s="32">
        <v>1024.5</v>
      </c>
      <c r="V146" s="32">
        <v>1024.5</v>
      </c>
    </row>
    <row r="147" spans="1:22" ht="21" customHeight="1" x14ac:dyDescent="0.15">
      <c r="A147" s="90"/>
      <c r="B147" s="84"/>
      <c r="C147" s="84"/>
      <c r="D147" s="84"/>
      <c r="E147" s="84"/>
      <c r="F147" s="84"/>
      <c r="G147" s="84"/>
      <c r="H147" s="9">
        <v>2741</v>
      </c>
      <c r="I147" s="17" t="s">
        <v>35</v>
      </c>
      <c r="J147" s="31">
        <v>1290</v>
      </c>
      <c r="K147" s="32">
        <v>107.5</v>
      </c>
      <c r="L147" s="32">
        <v>107.5</v>
      </c>
      <c r="M147" s="32">
        <v>107.5</v>
      </c>
      <c r="N147" s="32">
        <v>107.5</v>
      </c>
      <c r="O147" s="32">
        <v>107.5</v>
      </c>
      <c r="P147" s="32">
        <v>107.5</v>
      </c>
      <c r="Q147" s="32">
        <v>107.5</v>
      </c>
      <c r="R147" s="32">
        <v>107.5</v>
      </c>
      <c r="S147" s="32">
        <v>107.5</v>
      </c>
      <c r="T147" s="32">
        <v>107.5</v>
      </c>
      <c r="U147" s="32">
        <v>107.5</v>
      </c>
      <c r="V147" s="32">
        <v>107.5</v>
      </c>
    </row>
    <row r="148" spans="1:22" ht="25.5" customHeight="1" x14ac:dyDescent="0.15">
      <c r="A148" s="90"/>
      <c r="B148" s="84"/>
      <c r="C148" s="84"/>
      <c r="D148" s="84"/>
      <c r="E148" s="84"/>
      <c r="F148" s="84"/>
      <c r="G148" s="84"/>
      <c r="H148" s="9">
        <v>2751</v>
      </c>
      <c r="I148" s="8" t="s">
        <v>122</v>
      </c>
      <c r="J148" s="31">
        <v>2991.6</v>
      </c>
      <c r="K148" s="32">
        <v>249.3</v>
      </c>
      <c r="L148" s="32">
        <v>249.3</v>
      </c>
      <c r="M148" s="32">
        <v>249.3</v>
      </c>
      <c r="N148" s="32">
        <v>249.3</v>
      </c>
      <c r="O148" s="32">
        <v>249.3</v>
      </c>
      <c r="P148" s="32">
        <v>249.3</v>
      </c>
      <c r="Q148" s="32">
        <v>249.3</v>
      </c>
      <c r="R148" s="32">
        <v>249.3</v>
      </c>
      <c r="S148" s="32">
        <v>249.3</v>
      </c>
      <c r="T148" s="32">
        <v>249.3</v>
      </c>
      <c r="U148" s="32">
        <v>249.3</v>
      </c>
      <c r="V148" s="32">
        <v>249.3</v>
      </c>
    </row>
    <row r="149" spans="1:22" ht="21" customHeight="1" x14ac:dyDescent="0.15">
      <c r="A149" s="90"/>
      <c r="B149" s="84"/>
      <c r="C149" s="84"/>
      <c r="D149" s="84"/>
      <c r="E149" s="84"/>
      <c r="F149" s="84"/>
      <c r="G149" s="84"/>
      <c r="H149" s="9">
        <v>3751</v>
      </c>
      <c r="I149" s="17" t="s">
        <v>32</v>
      </c>
      <c r="J149" s="31">
        <v>1548</v>
      </c>
      <c r="K149" s="32">
        <v>129</v>
      </c>
      <c r="L149" s="32">
        <v>129</v>
      </c>
      <c r="M149" s="32">
        <v>129</v>
      </c>
      <c r="N149" s="32">
        <v>129</v>
      </c>
      <c r="O149" s="32">
        <v>129</v>
      </c>
      <c r="P149" s="32">
        <v>129</v>
      </c>
      <c r="Q149" s="32">
        <v>129</v>
      </c>
      <c r="R149" s="32">
        <v>129</v>
      </c>
      <c r="S149" s="32">
        <v>129</v>
      </c>
      <c r="T149" s="32">
        <v>129</v>
      </c>
      <c r="U149" s="32">
        <v>129</v>
      </c>
      <c r="V149" s="32">
        <v>129</v>
      </c>
    </row>
    <row r="150" spans="1:22" ht="21" customHeight="1" x14ac:dyDescent="0.15">
      <c r="A150" s="90"/>
      <c r="B150" s="84"/>
      <c r="C150" s="84"/>
      <c r="D150" s="84"/>
      <c r="E150" s="84"/>
      <c r="F150" s="84"/>
      <c r="G150" s="84"/>
      <c r="H150" s="9">
        <v>3791</v>
      </c>
      <c r="I150" s="17" t="s">
        <v>42</v>
      </c>
      <c r="J150" s="31">
        <v>1530</v>
      </c>
      <c r="K150" s="32">
        <v>127.5</v>
      </c>
      <c r="L150" s="32">
        <v>127.5</v>
      </c>
      <c r="M150" s="32">
        <v>127.5</v>
      </c>
      <c r="N150" s="32">
        <v>127.5</v>
      </c>
      <c r="O150" s="32">
        <v>127.5</v>
      </c>
      <c r="P150" s="32">
        <v>127.5</v>
      </c>
      <c r="Q150" s="32">
        <v>127.5</v>
      </c>
      <c r="R150" s="32">
        <v>127.5</v>
      </c>
      <c r="S150" s="32">
        <v>127.5</v>
      </c>
      <c r="T150" s="32">
        <v>127.5</v>
      </c>
      <c r="U150" s="32">
        <v>127.5</v>
      </c>
      <c r="V150" s="32">
        <v>127.5</v>
      </c>
    </row>
    <row r="151" spans="1:22" ht="21" customHeight="1" x14ac:dyDescent="0.15">
      <c r="A151" s="91"/>
      <c r="B151" s="85"/>
      <c r="C151" s="85"/>
      <c r="D151" s="85"/>
      <c r="E151" s="85"/>
      <c r="F151" s="85"/>
      <c r="G151" s="85"/>
      <c r="H151" s="9">
        <v>4411</v>
      </c>
      <c r="I151" s="17" t="s">
        <v>59</v>
      </c>
      <c r="J151" s="31">
        <v>22320</v>
      </c>
      <c r="K151" s="32">
        <v>1860</v>
      </c>
      <c r="L151" s="32">
        <v>1860</v>
      </c>
      <c r="M151" s="32">
        <v>1860</v>
      </c>
      <c r="N151" s="32">
        <v>1860</v>
      </c>
      <c r="O151" s="32">
        <v>1860</v>
      </c>
      <c r="P151" s="32">
        <v>1860</v>
      </c>
      <c r="Q151" s="32">
        <v>1860</v>
      </c>
      <c r="R151" s="32">
        <v>1860</v>
      </c>
      <c r="S151" s="32">
        <v>1860</v>
      </c>
      <c r="T151" s="32">
        <v>1860</v>
      </c>
      <c r="U151" s="32">
        <v>1860</v>
      </c>
      <c r="V151" s="32">
        <v>1860</v>
      </c>
    </row>
    <row r="152" spans="1:22" ht="21" customHeight="1" x14ac:dyDescent="0.15">
      <c r="A152" s="98" t="s">
        <v>33</v>
      </c>
      <c r="B152" s="98"/>
      <c r="C152" s="98"/>
      <c r="D152" s="98"/>
      <c r="E152" s="98"/>
      <c r="F152" s="98"/>
      <c r="G152" s="98"/>
      <c r="H152" s="98"/>
      <c r="I152" s="98"/>
      <c r="J152" s="31">
        <f>SUM(J145:J151)</f>
        <v>45385.2</v>
      </c>
      <c r="K152" s="32">
        <f t="shared" ref="K152:V152" si="20">SUM(K145:K151)</f>
        <v>3782.1</v>
      </c>
      <c r="L152" s="32">
        <f t="shared" si="20"/>
        <v>3782.1</v>
      </c>
      <c r="M152" s="32">
        <f t="shared" si="20"/>
        <v>3782.1</v>
      </c>
      <c r="N152" s="32">
        <f t="shared" si="20"/>
        <v>3782.1</v>
      </c>
      <c r="O152" s="32">
        <f t="shared" si="20"/>
        <v>3782.1</v>
      </c>
      <c r="P152" s="32">
        <f t="shared" si="20"/>
        <v>3782.1</v>
      </c>
      <c r="Q152" s="32">
        <f t="shared" si="20"/>
        <v>3782.1</v>
      </c>
      <c r="R152" s="32">
        <f t="shared" si="20"/>
        <v>3782.1</v>
      </c>
      <c r="S152" s="32">
        <f t="shared" si="20"/>
        <v>3782.1</v>
      </c>
      <c r="T152" s="32">
        <f t="shared" si="20"/>
        <v>3782.1</v>
      </c>
      <c r="U152" s="32">
        <f t="shared" si="20"/>
        <v>3782.1</v>
      </c>
      <c r="V152" s="32">
        <f t="shared" si="20"/>
        <v>3782.1</v>
      </c>
    </row>
    <row r="153" spans="1:22" ht="21" customHeight="1" x14ac:dyDescent="0.15">
      <c r="A153" s="89">
        <v>1</v>
      </c>
      <c r="B153" s="83" t="s">
        <v>21</v>
      </c>
      <c r="C153" s="83" t="s">
        <v>142</v>
      </c>
      <c r="D153" s="83" t="s">
        <v>143</v>
      </c>
      <c r="E153" s="83">
        <v>406</v>
      </c>
      <c r="F153" s="83" t="s">
        <v>144</v>
      </c>
      <c r="G153" s="80" t="s">
        <v>25</v>
      </c>
      <c r="H153" s="9">
        <v>2121</v>
      </c>
      <c r="I153" s="17" t="s">
        <v>130</v>
      </c>
      <c r="J153" s="31">
        <v>1317.6</v>
      </c>
      <c r="K153" s="32">
        <v>109.8</v>
      </c>
      <c r="L153" s="32">
        <v>109.8</v>
      </c>
      <c r="M153" s="32">
        <v>109.8</v>
      </c>
      <c r="N153" s="32">
        <v>109.8</v>
      </c>
      <c r="O153" s="32">
        <v>109.8</v>
      </c>
      <c r="P153" s="32">
        <v>109.8</v>
      </c>
      <c r="Q153" s="32">
        <v>109.8</v>
      </c>
      <c r="R153" s="32">
        <v>109.8</v>
      </c>
      <c r="S153" s="32">
        <v>109.8</v>
      </c>
      <c r="T153" s="32">
        <v>109.8</v>
      </c>
      <c r="U153" s="32">
        <v>109.8</v>
      </c>
      <c r="V153" s="32">
        <v>109.8</v>
      </c>
    </row>
    <row r="154" spans="1:22" ht="21" customHeight="1" x14ac:dyDescent="0.15">
      <c r="A154" s="90"/>
      <c r="B154" s="84"/>
      <c r="C154" s="84"/>
      <c r="D154" s="84"/>
      <c r="E154" s="84"/>
      <c r="F154" s="84"/>
      <c r="G154" s="81"/>
      <c r="H154" s="9">
        <v>2151</v>
      </c>
      <c r="I154" s="17" t="s">
        <v>27</v>
      </c>
      <c r="J154" s="31">
        <v>1276.8</v>
      </c>
      <c r="K154" s="32">
        <v>106.4</v>
      </c>
      <c r="L154" s="32">
        <v>106.4</v>
      </c>
      <c r="M154" s="32">
        <v>106.4</v>
      </c>
      <c r="N154" s="32">
        <v>106.4</v>
      </c>
      <c r="O154" s="32">
        <v>106.4</v>
      </c>
      <c r="P154" s="32">
        <v>106.4</v>
      </c>
      <c r="Q154" s="32">
        <v>106.4</v>
      </c>
      <c r="R154" s="32">
        <v>106.4</v>
      </c>
      <c r="S154" s="32">
        <v>106.4</v>
      </c>
      <c r="T154" s="32">
        <v>106.4</v>
      </c>
      <c r="U154" s="32">
        <v>106.4</v>
      </c>
      <c r="V154" s="32">
        <v>106.4</v>
      </c>
    </row>
    <row r="155" spans="1:22" ht="21" customHeight="1" x14ac:dyDescent="0.15">
      <c r="A155" s="90"/>
      <c r="B155" s="84"/>
      <c r="C155" s="84"/>
      <c r="D155" s="84"/>
      <c r="E155" s="84"/>
      <c r="F155" s="84"/>
      <c r="G155" s="81"/>
      <c r="H155" s="9">
        <v>2211</v>
      </c>
      <c r="I155" s="17" t="s">
        <v>28</v>
      </c>
      <c r="J155" s="31">
        <v>2947.2</v>
      </c>
      <c r="K155" s="32">
        <v>245.6</v>
      </c>
      <c r="L155" s="32">
        <v>245.6</v>
      </c>
      <c r="M155" s="32">
        <v>245.6</v>
      </c>
      <c r="N155" s="32">
        <v>245.6</v>
      </c>
      <c r="O155" s="32">
        <v>245.6</v>
      </c>
      <c r="P155" s="32">
        <v>245.6</v>
      </c>
      <c r="Q155" s="32">
        <v>245.6</v>
      </c>
      <c r="R155" s="32">
        <v>245.6</v>
      </c>
      <c r="S155" s="32">
        <v>245.6</v>
      </c>
      <c r="T155" s="32">
        <v>245.6</v>
      </c>
      <c r="U155" s="32">
        <v>245.6</v>
      </c>
      <c r="V155" s="32">
        <v>245.6</v>
      </c>
    </row>
    <row r="156" spans="1:22" ht="21" customHeight="1" x14ac:dyDescent="0.15">
      <c r="A156" s="90"/>
      <c r="B156" s="84"/>
      <c r="C156" s="84"/>
      <c r="D156" s="84"/>
      <c r="E156" s="84"/>
      <c r="F156" s="84"/>
      <c r="G156" s="81"/>
      <c r="H156" s="9">
        <v>2521</v>
      </c>
      <c r="I156" s="17" t="s">
        <v>135</v>
      </c>
      <c r="J156" s="31">
        <v>3231.6</v>
      </c>
      <c r="K156" s="32">
        <v>269.3</v>
      </c>
      <c r="L156" s="32">
        <v>269.3</v>
      </c>
      <c r="M156" s="32">
        <v>269.3</v>
      </c>
      <c r="N156" s="32">
        <v>269.3</v>
      </c>
      <c r="O156" s="32">
        <v>269.3</v>
      </c>
      <c r="P156" s="32">
        <v>269.3</v>
      </c>
      <c r="Q156" s="32">
        <v>269.3</v>
      </c>
      <c r="R156" s="32">
        <v>269.3</v>
      </c>
      <c r="S156" s="32">
        <v>269.3</v>
      </c>
      <c r="T156" s="32">
        <v>269.3</v>
      </c>
      <c r="U156" s="32">
        <v>269.3</v>
      </c>
      <c r="V156" s="32">
        <v>269.3</v>
      </c>
    </row>
    <row r="157" spans="1:22" ht="21" customHeight="1" x14ac:dyDescent="0.15">
      <c r="A157" s="90"/>
      <c r="B157" s="84"/>
      <c r="C157" s="84"/>
      <c r="D157" s="84"/>
      <c r="E157" s="84"/>
      <c r="F157" s="84"/>
      <c r="G157" s="81"/>
      <c r="H157" s="9">
        <v>2731</v>
      </c>
      <c r="I157" s="17" t="s">
        <v>136</v>
      </c>
      <c r="J157" s="31">
        <v>1548</v>
      </c>
      <c r="K157" s="32">
        <v>129</v>
      </c>
      <c r="L157" s="32">
        <v>129</v>
      </c>
      <c r="M157" s="32">
        <v>129</v>
      </c>
      <c r="N157" s="32">
        <v>129</v>
      </c>
      <c r="O157" s="32">
        <v>129</v>
      </c>
      <c r="P157" s="32">
        <v>129</v>
      </c>
      <c r="Q157" s="32">
        <v>129</v>
      </c>
      <c r="R157" s="32">
        <v>129</v>
      </c>
      <c r="S157" s="32">
        <v>129</v>
      </c>
      <c r="T157" s="32">
        <v>129</v>
      </c>
      <c r="U157" s="32">
        <v>129</v>
      </c>
      <c r="V157" s="32">
        <v>129</v>
      </c>
    </row>
    <row r="158" spans="1:22" ht="21" customHeight="1" x14ac:dyDescent="0.15">
      <c r="A158" s="90"/>
      <c r="B158" s="84"/>
      <c r="C158" s="84"/>
      <c r="D158" s="84"/>
      <c r="E158" s="84"/>
      <c r="F158" s="84"/>
      <c r="G158" s="81"/>
      <c r="H158" s="9">
        <v>3351</v>
      </c>
      <c r="I158" s="17" t="s">
        <v>137</v>
      </c>
      <c r="J158" s="31">
        <v>2008.8</v>
      </c>
      <c r="K158" s="32">
        <v>167.4</v>
      </c>
      <c r="L158" s="32">
        <v>167.4</v>
      </c>
      <c r="M158" s="32">
        <v>167.4</v>
      </c>
      <c r="N158" s="32">
        <v>167.4</v>
      </c>
      <c r="O158" s="32">
        <v>167.4</v>
      </c>
      <c r="P158" s="32">
        <v>167.4</v>
      </c>
      <c r="Q158" s="32">
        <v>167.4</v>
      </c>
      <c r="R158" s="32">
        <v>167.4</v>
      </c>
      <c r="S158" s="32">
        <v>167.4</v>
      </c>
      <c r="T158" s="32">
        <v>167.4</v>
      </c>
      <c r="U158" s="32">
        <v>167.4</v>
      </c>
      <c r="V158" s="32">
        <v>167.4</v>
      </c>
    </row>
    <row r="159" spans="1:22" ht="21" customHeight="1" x14ac:dyDescent="0.15">
      <c r="A159" s="90"/>
      <c r="B159" s="84"/>
      <c r="C159" s="84"/>
      <c r="D159" s="84"/>
      <c r="E159" s="84"/>
      <c r="F159" s="84"/>
      <c r="G159" s="81"/>
      <c r="H159" s="9">
        <v>3361</v>
      </c>
      <c r="I159" s="17" t="s">
        <v>55</v>
      </c>
      <c r="J159" s="31">
        <v>1980</v>
      </c>
      <c r="K159" s="32">
        <v>165</v>
      </c>
      <c r="L159" s="32">
        <v>165</v>
      </c>
      <c r="M159" s="32">
        <v>165</v>
      </c>
      <c r="N159" s="32">
        <v>165</v>
      </c>
      <c r="O159" s="32">
        <v>165</v>
      </c>
      <c r="P159" s="32">
        <v>165</v>
      </c>
      <c r="Q159" s="32">
        <v>165</v>
      </c>
      <c r="R159" s="32">
        <v>165</v>
      </c>
      <c r="S159" s="32">
        <v>165</v>
      </c>
      <c r="T159" s="32">
        <v>165</v>
      </c>
      <c r="U159" s="32">
        <v>165</v>
      </c>
      <c r="V159" s="32">
        <v>165</v>
      </c>
    </row>
    <row r="160" spans="1:22" ht="21" customHeight="1" x14ac:dyDescent="0.15">
      <c r="A160" s="90"/>
      <c r="B160" s="84"/>
      <c r="C160" s="84"/>
      <c r="D160" s="84"/>
      <c r="E160" s="84"/>
      <c r="F160" s="84"/>
      <c r="G160" s="81"/>
      <c r="H160" s="9">
        <v>3691</v>
      </c>
      <c r="I160" s="17" t="s">
        <v>70</v>
      </c>
      <c r="J160" s="31">
        <v>1248</v>
      </c>
      <c r="K160" s="32">
        <v>104</v>
      </c>
      <c r="L160" s="32">
        <v>104</v>
      </c>
      <c r="M160" s="32">
        <v>104</v>
      </c>
      <c r="N160" s="32">
        <v>104</v>
      </c>
      <c r="O160" s="32">
        <v>104</v>
      </c>
      <c r="P160" s="32">
        <v>104</v>
      </c>
      <c r="Q160" s="32">
        <v>104</v>
      </c>
      <c r="R160" s="32">
        <v>104</v>
      </c>
      <c r="S160" s="32">
        <v>104</v>
      </c>
      <c r="T160" s="32">
        <v>104</v>
      </c>
      <c r="U160" s="32">
        <v>104</v>
      </c>
      <c r="V160" s="32">
        <v>104</v>
      </c>
    </row>
    <row r="161" spans="1:22" ht="21" customHeight="1" x14ac:dyDescent="0.15">
      <c r="A161" s="90"/>
      <c r="B161" s="84"/>
      <c r="C161" s="84"/>
      <c r="D161" s="84"/>
      <c r="E161" s="84"/>
      <c r="F161" s="84"/>
      <c r="G161" s="81"/>
      <c r="H161" s="9">
        <v>3721</v>
      </c>
      <c r="I161" s="17" t="s">
        <v>41</v>
      </c>
      <c r="J161" s="31">
        <v>2940</v>
      </c>
      <c r="K161" s="32">
        <v>245</v>
      </c>
      <c r="L161" s="32">
        <v>245</v>
      </c>
      <c r="M161" s="32">
        <v>245</v>
      </c>
      <c r="N161" s="32">
        <v>245</v>
      </c>
      <c r="O161" s="32">
        <v>245</v>
      </c>
      <c r="P161" s="32">
        <v>245</v>
      </c>
      <c r="Q161" s="32">
        <v>245</v>
      </c>
      <c r="R161" s="32">
        <v>245</v>
      </c>
      <c r="S161" s="32">
        <v>245</v>
      </c>
      <c r="T161" s="32">
        <v>245</v>
      </c>
      <c r="U161" s="32">
        <v>245</v>
      </c>
      <c r="V161" s="32">
        <v>245</v>
      </c>
    </row>
    <row r="162" spans="1:22" ht="21" customHeight="1" x14ac:dyDescent="0.15">
      <c r="A162" s="90"/>
      <c r="B162" s="84"/>
      <c r="C162" s="84"/>
      <c r="D162" s="84"/>
      <c r="E162" s="84"/>
      <c r="F162" s="84"/>
      <c r="G162" s="81"/>
      <c r="H162" s="9">
        <v>3751</v>
      </c>
      <c r="I162" s="17" t="s">
        <v>32</v>
      </c>
      <c r="J162" s="31">
        <v>5520</v>
      </c>
      <c r="K162" s="32">
        <v>460</v>
      </c>
      <c r="L162" s="32">
        <v>460</v>
      </c>
      <c r="M162" s="32">
        <v>460</v>
      </c>
      <c r="N162" s="32">
        <v>460</v>
      </c>
      <c r="O162" s="32">
        <v>460</v>
      </c>
      <c r="P162" s="32">
        <v>460</v>
      </c>
      <c r="Q162" s="32">
        <v>460</v>
      </c>
      <c r="R162" s="32">
        <v>460</v>
      </c>
      <c r="S162" s="32">
        <v>460</v>
      </c>
      <c r="T162" s="32">
        <v>460</v>
      </c>
      <c r="U162" s="32">
        <v>460</v>
      </c>
      <c r="V162" s="32">
        <v>460</v>
      </c>
    </row>
    <row r="163" spans="1:22" ht="21" customHeight="1" x14ac:dyDescent="0.15">
      <c r="A163" s="90"/>
      <c r="B163" s="84"/>
      <c r="C163" s="84"/>
      <c r="D163" s="84"/>
      <c r="E163" s="84"/>
      <c r="F163" s="84"/>
      <c r="G163" s="81"/>
      <c r="H163" s="9">
        <v>3791</v>
      </c>
      <c r="I163" s="17" t="s">
        <v>42</v>
      </c>
      <c r="J163" s="31">
        <v>1632</v>
      </c>
      <c r="K163" s="32">
        <v>136</v>
      </c>
      <c r="L163" s="32">
        <v>136</v>
      </c>
      <c r="M163" s="32">
        <v>136</v>
      </c>
      <c r="N163" s="32">
        <v>136</v>
      </c>
      <c r="O163" s="32">
        <v>136</v>
      </c>
      <c r="P163" s="32">
        <v>136</v>
      </c>
      <c r="Q163" s="32">
        <v>136</v>
      </c>
      <c r="R163" s="32">
        <v>136</v>
      </c>
      <c r="S163" s="32">
        <v>136</v>
      </c>
      <c r="T163" s="32">
        <v>136</v>
      </c>
      <c r="U163" s="32">
        <v>136</v>
      </c>
      <c r="V163" s="32">
        <v>136</v>
      </c>
    </row>
    <row r="164" spans="1:22" ht="21" customHeight="1" x14ac:dyDescent="0.15">
      <c r="A164" s="91"/>
      <c r="B164" s="85"/>
      <c r="C164" s="85"/>
      <c r="D164" s="85"/>
      <c r="E164" s="85"/>
      <c r="F164" s="85"/>
      <c r="G164" s="82"/>
      <c r="H164" s="9">
        <v>4411</v>
      </c>
      <c r="I164" s="17" t="s">
        <v>59</v>
      </c>
      <c r="J164" s="31">
        <v>5040</v>
      </c>
      <c r="K164" s="32">
        <v>420</v>
      </c>
      <c r="L164" s="32">
        <v>420</v>
      </c>
      <c r="M164" s="32">
        <v>420</v>
      </c>
      <c r="N164" s="32">
        <v>420</v>
      </c>
      <c r="O164" s="32">
        <v>420</v>
      </c>
      <c r="P164" s="32">
        <v>420</v>
      </c>
      <c r="Q164" s="32">
        <v>420</v>
      </c>
      <c r="R164" s="32">
        <v>420</v>
      </c>
      <c r="S164" s="32">
        <v>420</v>
      </c>
      <c r="T164" s="32">
        <v>420</v>
      </c>
      <c r="U164" s="32">
        <v>420</v>
      </c>
      <c r="V164" s="32">
        <v>420</v>
      </c>
    </row>
    <row r="165" spans="1:22" ht="21" customHeight="1" x14ac:dyDescent="0.15">
      <c r="A165" s="97" t="s">
        <v>33</v>
      </c>
      <c r="B165" s="97"/>
      <c r="C165" s="97"/>
      <c r="D165" s="97"/>
      <c r="E165" s="97"/>
      <c r="F165" s="97"/>
      <c r="G165" s="97"/>
      <c r="H165" s="97"/>
      <c r="I165" s="97"/>
      <c r="J165" s="31">
        <f>SUM(J153:J164)</f>
        <v>30690</v>
      </c>
      <c r="K165" s="32">
        <f t="shared" ref="K165:V165" si="21">SUM(K153:K164)</f>
        <v>2557.5</v>
      </c>
      <c r="L165" s="32">
        <f t="shared" si="21"/>
        <v>2557.5</v>
      </c>
      <c r="M165" s="32">
        <f t="shared" si="21"/>
        <v>2557.5</v>
      </c>
      <c r="N165" s="32">
        <f t="shared" si="21"/>
        <v>2557.5</v>
      </c>
      <c r="O165" s="32">
        <f t="shared" si="21"/>
        <v>2557.5</v>
      </c>
      <c r="P165" s="32">
        <f t="shared" si="21"/>
        <v>2557.5</v>
      </c>
      <c r="Q165" s="32">
        <f t="shared" si="21"/>
        <v>2557.5</v>
      </c>
      <c r="R165" s="32">
        <f t="shared" si="21"/>
        <v>2557.5</v>
      </c>
      <c r="S165" s="32">
        <f t="shared" si="21"/>
        <v>2557.5</v>
      </c>
      <c r="T165" s="32">
        <f t="shared" si="21"/>
        <v>2557.5</v>
      </c>
      <c r="U165" s="32">
        <f t="shared" si="21"/>
        <v>2557.5</v>
      </c>
      <c r="V165" s="32">
        <f t="shared" si="21"/>
        <v>2557.5</v>
      </c>
    </row>
    <row r="166" spans="1:22" ht="21" customHeight="1" x14ac:dyDescent="0.15">
      <c r="A166" s="89">
        <v>1</v>
      </c>
      <c r="B166" s="83" t="s">
        <v>21</v>
      </c>
      <c r="C166" s="83" t="s">
        <v>149</v>
      </c>
      <c r="D166" s="83" t="s">
        <v>150</v>
      </c>
      <c r="E166" s="83">
        <v>404</v>
      </c>
      <c r="F166" s="83" t="s">
        <v>151</v>
      </c>
      <c r="G166" s="83" t="s">
        <v>25</v>
      </c>
      <c r="H166" s="9">
        <v>2121</v>
      </c>
      <c r="I166" s="17" t="s">
        <v>130</v>
      </c>
      <c r="J166" s="31">
        <v>1281.5999999999999</v>
      </c>
      <c r="K166" s="32">
        <v>106.8</v>
      </c>
      <c r="L166" s="32">
        <v>106.8</v>
      </c>
      <c r="M166" s="32">
        <v>106.8</v>
      </c>
      <c r="N166" s="32">
        <v>106.8</v>
      </c>
      <c r="O166" s="32">
        <v>106.8</v>
      </c>
      <c r="P166" s="32">
        <v>106.8</v>
      </c>
      <c r="Q166" s="32">
        <v>106.8</v>
      </c>
      <c r="R166" s="32">
        <v>106.8</v>
      </c>
      <c r="S166" s="32">
        <v>106.8</v>
      </c>
      <c r="T166" s="32">
        <v>106.8</v>
      </c>
      <c r="U166" s="32">
        <v>106.8</v>
      </c>
      <c r="V166" s="32">
        <v>106.8</v>
      </c>
    </row>
    <row r="167" spans="1:22" ht="21" customHeight="1" x14ac:dyDescent="0.15">
      <c r="A167" s="90"/>
      <c r="B167" s="84"/>
      <c r="C167" s="84"/>
      <c r="D167" s="84"/>
      <c r="E167" s="84"/>
      <c r="F167" s="84"/>
      <c r="G167" s="84"/>
      <c r="H167" s="9">
        <v>2151</v>
      </c>
      <c r="I167" s="17" t="s">
        <v>27</v>
      </c>
      <c r="J167" s="31">
        <v>1533.6</v>
      </c>
      <c r="K167" s="32">
        <v>127.8</v>
      </c>
      <c r="L167" s="32">
        <v>127.8</v>
      </c>
      <c r="M167" s="32">
        <v>127.8</v>
      </c>
      <c r="N167" s="32">
        <v>127.8</v>
      </c>
      <c r="O167" s="32">
        <v>127.8</v>
      </c>
      <c r="P167" s="32">
        <v>127.8</v>
      </c>
      <c r="Q167" s="32">
        <v>127.8</v>
      </c>
      <c r="R167" s="32">
        <v>127.8</v>
      </c>
      <c r="S167" s="32">
        <v>127.8</v>
      </c>
      <c r="T167" s="32">
        <v>127.8</v>
      </c>
      <c r="U167" s="32">
        <v>127.8</v>
      </c>
      <c r="V167" s="32">
        <v>127.8</v>
      </c>
    </row>
    <row r="168" spans="1:22" ht="21" customHeight="1" x14ac:dyDescent="0.15">
      <c r="A168" s="90"/>
      <c r="B168" s="84"/>
      <c r="C168" s="84"/>
      <c r="D168" s="84"/>
      <c r="E168" s="84"/>
      <c r="F168" s="84"/>
      <c r="G168" s="84"/>
      <c r="H168" s="9">
        <v>2211</v>
      </c>
      <c r="I168" s="17" t="s">
        <v>28</v>
      </c>
      <c r="J168" s="31">
        <v>3618</v>
      </c>
      <c r="K168" s="32">
        <v>301.5</v>
      </c>
      <c r="L168" s="32">
        <v>301.5</v>
      </c>
      <c r="M168" s="32">
        <v>301.5</v>
      </c>
      <c r="N168" s="32">
        <v>301.5</v>
      </c>
      <c r="O168" s="32">
        <v>301.5</v>
      </c>
      <c r="P168" s="32">
        <v>301.5</v>
      </c>
      <c r="Q168" s="32">
        <v>301.5</v>
      </c>
      <c r="R168" s="32">
        <v>301.5</v>
      </c>
      <c r="S168" s="32">
        <v>301.5</v>
      </c>
      <c r="T168" s="32">
        <v>301.5</v>
      </c>
      <c r="U168" s="32">
        <v>301.5</v>
      </c>
      <c r="V168" s="32">
        <v>301.5</v>
      </c>
    </row>
    <row r="169" spans="1:22" ht="21" customHeight="1" x14ac:dyDescent="0.15">
      <c r="A169" s="90"/>
      <c r="B169" s="84"/>
      <c r="C169" s="84"/>
      <c r="D169" s="84"/>
      <c r="E169" s="84"/>
      <c r="F169" s="84"/>
      <c r="G169" s="84"/>
      <c r="H169" s="9">
        <v>2561</v>
      </c>
      <c r="I169" s="17" t="s">
        <v>52</v>
      </c>
      <c r="J169" s="31">
        <v>3174</v>
      </c>
      <c r="K169" s="32">
        <v>264.5</v>
      </c>
      <c r="L169" s="32">
        <v>264.5</v>
      </c>
      <c r="M169" s="32">
        <v>264.5</v>
      </c>
      <c r="N169" s="32">
        <v>264.5</v>
      </c>
      <c r="O169" s="32">
        <v>264.5</v>
      </c>
      <c r="P169" s="32">
        <v>264.5</v>
      </c>
      <c r="Q169" s="32">
        <v>264.5</v>
      </c>
      <c r="R169" s="32">
        <v>264.5</v>
      </c>
      <c r="S169" s="32">
        <v>264.5</v>
      </c>
      <c r="T169" s="32">
        <v>264.5</v>
      </c>
      <c r="U169" s="32">
        <v>264.5</v>
      </c>
      <c r="V169" s="32">
        <v>264.5</v>
      </c>
    </row>
    <row r="170" spans="1:22" ht="21" customHeight="1" x14ac:dyDescent="0.15">
      <c r="A170" s="90"/>
      <c r="B170" s="84"/>
      <c r="C170" s="84"/>
      <c r="D170" s="84"/>
      <c r="E170" s="84"/>
      <c r="F170" s="84"/>
      <c r="G170" s="84"/>
      <c r="H170" s="9">
        <v>2711</v>
      </c>
      <c r="I170" s="17" t="s">
        <v>34</v>
      </c>
      <c r="J170" s="31">
        <v>2877.6</v>
      </c>
      <c r="K170" s="32">
        <v>239.8</v>
      </c>
      <c r="L170" s="32">
        <v>239.8</v>
      </c>
      <c r="M170" s="32">
        <v>239.8</v>
      </c>
      <c r="N170" s="32">
        <v>239.8</v>
      </c>
      <c r="O170" s="32">
        <v>239.8</v>
      </c>
      <c r="P170" s="32">
        <v>239.8</v>
      </c>
      <c r="Q170" s="32">
        <v>239.8</v>
      </c>
      <c r="R170" s="32">
        <v>239.8</v>
      </c>
      <c r="S170" s="32">
        <v>239.8</v>
      </c>
      <c r="T170" s="32">
        <v>239.8</v>
      </c>
      <c r="U170" s="32">
        <v>239.8</v>
      </c>
      <c r="V170" s="32">
        <v>239.8</v>
      </c>
    </row>
    <row r="171" spans="1:22" ht="21" customHeight="1" x14ac:dyDescent="0.15">
      <c r="A171" s="90"/>
      <c r="B171" s="84"/>
      <c r="C171" s="84"/>
      <c r="D171" s="84"/>
      <c r="E171" s="84"/>
      <c r="F171" s="84"/>
      <c r="G171" s="84"/>
      <c r="H171" s="9">
        <v>2731</v>
      </c>
      <c r="I171" s="17" t="s">
        <v>136</v>
      </c>
      <c r="J171" s="31">
        <v>3414</v>
      </c>
      <c r="K171" s="32">
        <v>284.5</v>
      </c>
      <c r="L171" s="32">
        <v>284.5</v>
      </c>
      <c r="M171" s="32">
        <v>284.5</v>
      </c>
      <c r="N171" s="32">
        <v>284.5</v>
      </c>
      <c r="O171" s="32">
        <v>284.5</v>
      </c>
      <c r="P171" s="32">
        <v>284.5</v>
      </c>
      <c r="Q171" s="32">
        <v>284.5</v>
      </c>
      <c r="R171" s="32">
        <v>284.5</v>
      </c>
      <c r="S171" s="32">
        <v>284.5</v>
      </c>
      <c r="T171" s="32">
        <v>284.5</v>
      </c>
      <c r="U171" s="32">
        <v>284.5</v>
      </c>
      <c r="V171" s="32">
        <v>284.5</v>
      </c>
    </row>
    <row r="172" spans="1:22" ht="21" customHeight="1" x14ac:dyDescent="0.15">
      <c r="A172" s="90"/>
      <c r="B172" s="84"/>
      <c r="C172" s="84"/>
      <c r="D172" s="84"/>
      <c r="E172" s="84"/>
      <c r="F172" s="84"/>
      <c r="G172" s="84"/>
      <c r="H172" s="9">
        <v>2741</v>
      </c>
      <c r="I172" s="17" t="s">
        <v>35</v>
      </c>
      <c r="J172" s="31">
        <v>4638</v>
      </c>
      <c r="K172" s="32">
        <v>386.5</v>
      </c>
      <c r="L172" s="32">
        <v>386.5</v>
      </c>
      <c r="M172" s="32">
        <v>386.5</v>
      </c>
      <c r="N172" s="32">
        <v>386.5</v>
      </c>
      <c r="O172" s="32">
        <v>386.5</v>
      </c>
      <c r="P172" s="32">
        <v>386.5</v>
      </c>
      <c r="Q172" s="32">
        <v>386.5</v>
      </c>
      <c r="R172" s="32">
        <v>386.5</v>
      </c>
      <c r="S172" s="32">
        <v>386.5</v>
      </c>
      <c r="T172" s="32">
        <v>386.5</v>
      </c>
      <c r="U172" s="32">
        <v>386.5</v>
      </c>
      <c r="V172" s="32">
        <v>386.5</v>
      </c>
    </row>
    <row r="173" spans="1:22" ht="21" customHeight="1" x14ac:dyDescent="0.15">
      <c r="A173" s="90"/>
      <c r="B173" s="84"/>
      <c r="C173" s="84"/>
      <c r="D173" s="84"/>
      <c r="E173" s="84"/>
      <c r="F173" s="84"/>
      <c r="G173" s="84"/>
      <c r="H173" s="9">
        <v>2751</v>
      </c>
      <c r="I173" s="17" t="s">
        <v>122</v>
      </c>
      <c r="J173" s="31">
        <v>2876.4</v>
      </c>
      <c r="K173" s="32">
        <v>239.7</v>
      </c>
      <c r="L173" s="32">
        <v>239.7</v>
      </c>
      <c r="M173" s="32">
        <v>239.7</v>
      </c>
      <c r="N173" s="32">
        <v>239.7</v>
      </c>
      <c r="O173" s="32">
        <v>239.7</v>
      </c>
      <c r="P173" s="32">
        <v>239.7</v>
      </c>
      <c r="Q173" s="32">
        <v>239.7</v>
      </c>
      <c r="R173" s="32">
        <v>239.7</v>
      </c>
      <c r="S173" s="32">
        <v>239.7</v>
      </c>
      <c r="T173" s="32">
        <v>239.7</v>
      </c>
      <c r="U173" s="32">
        <v>239.7</v>
      </c>
      <c r="V173" s="32">
        <v>239.7</v>
      </c>
    </row>
    <row r="174" spans="1:22" ht="21" customHeight="1" x14ac:dyDescent="0.15">
      <c r="A174" s="90"/>
      <c r="B174" s="84"/>
      <c r="C174" s="84"/>
      <c r="D174" s="84"/>
      <c r="E174" s="84"/>
      <c r="F174" s="84"/>
      <c r="G174" s="84"/>
      <c r="H174" s="9">
        <v>3361</v>
      </c>
      <c r="I174" s="17" t="s">
        <v>29</v>
      </c>
      <c r="J174" s="31">
        <v>2382</v>
      </c>
      <c r="K174" s="32">
        <v>198.5</v>
      </c>
      <c r="L174" s="32">
        <v>198.5</v>
      </c>
      <c r="M174" s="32">
        <v>198.5</v>
      </c>
      <c r="N174" s="32">
        <v>198.5</v>
      </c>
      <c r="O174" s="32">
        <v>198.5</v>
      </c>
      <c r="P174" s="32">
        <v>198.5</v>
      </c>
      <c r="Q174" s="32">
        <v>198.5</v>
      </c>
      <c r="R174" s="32">
        <v>198.5</v>
      </c>
      <c r="S174" s="32">
        <v>198.5</v>
      </c>
      <c r="T174" s="32">
        <v>198.5</v>
      </c>
      <c r="U174" s="32">
        <v>198.5</v>
      </c>
      <c r="V174" s="32">
        <v>198.5</v>
      </c>
    </row>
    <row r="175" spans="1:22" ht="21" customHeight="1" x14ac:dyDescent="0.15">
      <c r="A175" s="90"/>
      <c r="B175" s="84"/>
      <c r="C175" s="84"/>
      <c r="D175" s="84"/>
      <c r="E175" s="84"/>
      <c r="F175" s="84"/>
      <c r="G175" s="84"/>
      <c r="H175" s="9">
        <v>3751</v>
      </c>
      <c r="I175" s="17" t="s">
        <v>32</v>
      </c>
      <c r="J175" s="31">
        <v>3600</v>
      </c>
      <c r="K175" s="32">
        <v>300</v>
      </c>
      <c r="L175" s="32">
        <v>300</v>
      </c>
      <c r="M175" s="32">
        <v>300</v>
      </c>
      <c r="N175" s="32">
        <v>300</v>
      </c>
      <c r="O175" s="32">
        <v>300</v>
      </c>
      <c r="P175" s="32">
        <v>300</v>
      </c>
      <c r="Q175" s="32">
        <v>300</v>
      </c>
      <c r="R175" s="32">
        <v>300</v>
      </c>
      <c r="S175" s="32">
        <v>300</v>
      </c>
      <c r="T175" s="32">
        <v>300</v>
      </c>
      <c r="U175" s="32">
        <v>300</v>
      </c>
      <c r="V175" s="32">
        <v>300</v>
      </c>
    </row>
    <row r="176" spans="1:22" ht="21" customHeight="1" x14ac:dyDescent="0.15">
      <c r="A176" s="91"/>
      <c r="B176" s="85"/>
      <c r="C176" s="85"/>
      <c r="D176" s="85"/>
      <c r="E176" s="85"/>
      <c r="F176" s="85"/>
      <c r="G176" s="85"/>
      <c r="H176" s="9">
        <v>3791</v>
      </c>
      <c r="I176" s="17" t="s">
        <v>42</v>
      </c>
      <c r="J176" s="31">
        <v>3580.8</v>
      </c>
      <c r="K176" s="32">
        <v>298.39999999999998</v>
      </c>
      <c r="L176" s="32">
        <v>298.39999999999998</v>
      </c>
      <c r="M176" s="32">
        <v>298.39999999999998</v>
      </c>
      <c r="N176" s="32">
        <v>298.39999999999998</v>
      </c>
      <c r="O176" s="32">
        <v>298.39999999999998</v>
      </c>
      <c r="P176" s="32">
        <v>298.39999999999998</v>
      </c>
      <c r="Q176" s="32">
        <v>298.39999999999998</v>
      </c>
      <c r="R176" s="32">
        <v>298.39999999999998</v>
      </c>
      <c r="S176" s="32">
        <v>298.39999999999998</v>
      </c>
      <c r="T176" s="32">
        <v>298.39999999999998</v>
      </c>
      <c r="U176" s="32">
        <v>298.39999999999998</v>
      </c>
      <c r="V176" s="32">
        <v>298.39999999999998</v>
      </c>
    </row>
    <row r="177" spans="1:22" ht="21" customHeight="1" x14ac:dyDescent="0.15">
      <c r="A177" s="99" t="s">
        <v>33</v>
      </c>
      <c r="B177" s="99"/>
      <c r="C177" s="99"/>
      <c r="D177" s="99"/>
      <c r="E177" s="99"/>
      <c r="F177" s="99"/>
      <c r="G177" s="99"/>
      <c r="H177" s="99"/>
      <c r="I177" s="99"/>
      <c r="J177" s="31">
        <f>SUM(J166:J176)</f>
        <v>32976.000000000007</v>
      </c>
      <c r="K177" s="32">
        <f t="shared" ref="K177:V177" si="22">SUM(K166:K176)</f>
        <v>2748.0000000000005</v>
      </c>
      <c r="L177" s="32">
        <f t="shared" si="22"/>
        <v>2748.0000000000005</v>
      </c>
      <c r="M177" s="32">
        <f t="shared" si="22"/>
        <v>2748.0000000000005</v>
      </c>
      <c r="N177" s="32">
        <f t="shared" si="22"/>
        <v>2748.0000000000005</v>
      </c>
      <c r="O177" s="32">
        <f t="shared" si="22"/>
        <v>2748.0000000000005</v>
      </c>
      <c r="P177" s="32">
        <f t="shared" si="22"/>
        <v>2748.0000000000005</v>
      </c>
      <c r="Q177" s="32">
        <f t="shared" si="22"/>
        <v>2748.0000000000005</v>
      </c>
      <c r="R177" s="32">
        <f t="shared" si="22"/>
        <v>2748.0000000000005</v>
      </c>
      <c r="S177" s="32">
        <f t="shared" si="22"/>
        <v>2748.0000000000005</v>
      </c>
      <c r="T177" s="32">
        <f t="shared" si="22"/>
        <v>2748.0000000000005</v>
      </c>
      <c r="U177" s="32">
        <f t="shared" si="22"/>
        <v>2748.0000000000005</v>
      </c>
      <c r="V177" s="32">
        <f t="shared" si="22"/>
        <v>2748.0000000000005</v>
      </c>
    </row>
    <row r="178" spans="1:22" ht="21" customHeight="1" x14ac:dyDescent="0.15">
      <c r="A178" s="89">
        <v>1</v>
      </c>
      <c r="B178" s="83" t="s">
        <v>21</v>
      </c>
      <c r="C178" s="83" t="s">
        <v>152</v>
      </c>
      <c r="D178" s="83" t="s">
        <v>153</v>
      </c>
      <c r="E178" s="83">
        <v>403</v>
      </c>
      <c r="F178" s="83" t="s">
        <v>154</v>
      </c>
      <c r="G178" s="83" t="s">
        <v>25</v>
      </c>
      <c r="H178" s="9">
        <v>2121</v>
      </c>
      <c r="I178" s="17" t="s">
        <v>130</v>
      </c>
      <c r="J178" s="31">
        <v>1293.5999999999999</v>
      </c>
      <c r="K178" s="32">
        <v>107.8</v>
      </c>
      <c r="L178" s="32">
        <v>107.8</v>
      </c>
      <c r="M178" s="32">
        <v>107.8</v>
      </c>
      <c r="N178" s="32">
        <v>107.8</v>
      </c>
      <c r="O178" s="32">
        <v>107.8</v>
      </c>
      <c r="P178" s="32">
        <v>107.8</v>
      </c>
      <c r="Q178" s="32">
        <v>107.8</v>
      </c>
      <c r="R178" s="32">
        <v>107.8</v>
      </c>
      <c r="S178" s="32">
        <v>107.8</v>
      </c>
      <c r="T178" s="32">
        <v>107.8</v>
      </c>
      <c r="U178" s="32">
        <v>107.8</v>
      </c>
      <c r="V178" s="32">
        <v>107.8</v>
      </c>
    </row>
    <row r="179" spans="1:22" ht="21" customHeight="1" x14ac:dyDescent="0.15">
      <c r="A179" s="90"/>
      <c r="B179" s="84"/>
      <c r="C179" s="84"/>
      <c r="D179" s="84"/>
      <c r="E179" s="84"/>
      <c r="F179" s="84"/>
      <c r="G179" s="84"/>
      <c r="H179" s="9">
        <v>2151</v>
      </c>
      <c r="I179" s="17" t="s">
        <v>27</v>
      </c>
      <c r="J179" s="31">
        <v>1227.5999999999999</v>
      </c>
      <c r="K179" s="32">
        <v>102.3</v>
      </c>
      <c r="L179" s="32">
        <v>102.3</v>
      </c>
      <c r="M179" s="32">
        <v>102.3</v>
      </c>
      <c r="N179" s="32">
        <v>102.3</v>
      </c>
      <c r="O179" s="32">
        <v>102.3</v>
      </c>
      <c r="P179" s="32">
        <v>102.3</v>
      </c>
      <c r="Q179" s="32">
        <v>102.3</v>
      </c>
      <c r="R179" s="32">
        <v>102.3</v>
      </c>
      <c r="S179" s="32">
        <v>102.3</v>
      </c>
      <c r="T179" s="32">
        <v>102.3</v>
      </c>
      <c r="U179" s="32">
        <v>102.3</v>
      </c>
      <c r="V179" s="32">
        <v>102.3</v>
      </c>
    </row>
    <row r="180" spans="1:22" ht="21" customHeight="1" x14ac:dyDescent="0.15">
      <c r="A180" s="90"/>
      <c r="B180" s="84"/>
      <c r="C180" s="84"/>
      <c r="D180" s="84"/>
      <c r="E180" s="84"/>
      <c r="F180" s="84"/>
      <c r="G180" s="84"/>
      <c r="H180" s="9">
        <v>2211</v>
      </c>
      <c r="I180" s="17" t="s">
        <v>28</v>
      </c>
      <c r="J180" s="31">
        <v>4557.6000000000004</v>
      </c>
      <c r="K180" s="32">
        <v>379.8</v>
      </c>
      <c r="L180" s="32">
        <v>379.8</v>
      </c>
      <c r="M180" s="32">
        <v>379.8</v>
      </c>
      <c r="N180" s="32">
        <v>379.8</v>
      </c>
      <c r="O180" s="32">
        <v>379.8</v>
      </c>
      <c r="P180" s="32">
        <v>379.8</v>
      </c>
      <c r="Q180" s="32">
        <v>379.8</v>
      </c>
      <c r="R180" s="32">
        <v>379.8</v>
      </c>
      <c r="S180" s="32">
        <v>379.8</v>
      </c>
      <c r="T180" s="32">
        <v>379.8</v>
      </c>
      <c r="U180" s="32">
        <v>379.8</v>
      </c>
      <c r="V180" s="32">
        <v>379.8</v>
      </c>
    </row>
    <row r="181" spans="1:22" ht="21" customHeight="1" x14ac:dyDescent="0.15">
      <c r="A181" s="90"/>
      <c r="B181" s="84"/>
      <c r="C181" s="84"/>
      <c r="D181" s="84"/>
      <c r="E181" s="84"/>
      <c r="F181" s="84"/>
      <c r="G181" s="84"/>
      <c r="H181" s="9">
        <v>2741</v>
      </c>
      <c r="I181" s="17" t="s">
        <v>35</v>
      </c>
      <c r="J181" s="31">
        <v>1644</v>
      </c>
      <c r="K181" s="32">
        <v>137</v>
      </c>
      <c r="L181" s="32">
        <v>137</v>
      </c>
      <c r="M181" s="32">
        <v>137</v>
      </c>
      <c r="N181" s="32">
        <v>137</v>
      </c>
      <c r="O181" s="32">
        <v>137</v>
      </c>
      <c r="P181" s="32">
        <v>137</v>
      </c>
      <c r="Q181" s="32">
        <v>137</v>
      </c>
      <c r="R181" s="32">
        <v>137</v>
      </c>
      <c r="S181" s="32">
        <v>137</v>
      </c>
      <c r="T181" s="32">
        <v>137</v>
      </c>
      <c r="U181" s="32">
        <v>137</v>
      </c>
      <c r="V181" s="32">
        <v>137</v>
      </c>
    </row>
    <row r="182" spans="1:22" ht="21" customHeight="1" x14ac:dyDescent="0.15">
      <c r="A182" s="90"/>
      <c r="B182" s="84"/>
      <c r="C182" s="84"/>
      <c r="D182" s="84"/>
      <c r="E182" s="84"/>
      <c r="F182" s="84"/>
      <c r="G182" s="84"/>
      <c r="H182" s="9">
        <v>3361</v>
      </c>
      <c r="I182" s="17" t="s">
        <v>55</v>
      </c>
      <c r="J182" s="31">
        <v>1614</v>
      </c>
      <c r="K182" s="32">
        <v>134.5</v>
      </c>
      <c r="L182" s="32">
        <v>134.5</v>
      </c>
      <c r="M182" s="32">
        <v>134.5</v>
      </c>
      <c r="N182" s="32">
        <v>134.5</v>
      </c>
      <c r="O182" s="32">
        <v>134.5</v>
      </c>
      <c r="P182" s="32">
        <v>134.5</v>
      </c>
      <c r="Q182" s="32">
        <v>134.5</v>
      </c>
      <c r="R182" s="32">
        <v>134.5</v>
      </c>
      <c r="S182" s="32">
        <v>134.5</v>
      </c>
      <c r="T182" s="32">
        <v>134.5</v>
      </c>
      <c r="U182" s="32">
        <v>134.5</v>
      </c>
      <c r="V182" s="32">
        <v>134.5</v>
      </c>
    </row>
    <row r="183" spans="1:22" ht="21" customHeight="1" x14ac:dyDescent="0.15">
      <c r="A183" s="90"/>
      <c r="B183" s="84"/>
      <c r="C183" s="84"/>
      <c r="D183" s="84"/>
      <c r="E183" s="84"/>
      <c r="F183" s="84"/>
      <c r="G183" s="84"/>
      <c r="H183" s="9">
        <v>3691</v>
      </c>
      <c r="I183" s="17" t="s">
        <v>70</v>
      </c>
      <c r="J183" s="31">
        <v>1317.6</v>
      </c>
      <c r="K183" s="32">
        <v>109.8</v>
      </c>
      <c r="L183" s="32">
        <v>109.8</v>
      </c>
      <c r="M183" s="32">
        <v>109.8</v>
      </c>
      <c r="N183" s="32">
        <v>109.8</v>
      </c>
      <c r="O183" s="32">
        <v>109.8</v>
      </c>
      <c r="P183" s="32">
        <v>109.8</v>
      </c>
      <c r="Q183" s="32">
        <v>109.8</v>
      </c>
      <c r="R183" s="32">
        <v>109.8</v>
      </c>
      <c r="S183" s="32">
        <v>109.8</v>
      </c>
      <c r="T183" s="32">
        <v>109.8</v>
      </c>
      <c r="U183" s="32">
        <v>109.8</v>
      </c>
      <c r="V183" s="32">
        <v>109.8</v>
      </c>
    </row>
    <row r="184" spans="1:22" ht="21" customHeight="1" x14ac:dyDescent="0.15">
      <c r="A184" s="90"/>
      <c r="B184" s="84"/>
      <c r="C184" s="84"/>
      <c r="D184" s="84"/>
      <c r="E184" s="84"/>
      <c r="F184" s="84"/>
      <c r="G184" s="84"/>
      <c r="H184" s="9">
        <v>3751</v>
      </c>
      <c r="I184" s="17" t="s">
        <v>32</v>
      </c>
      <c r="J184" s="31">
        <v>4200</v>
      </c>
      <c r="K184" s="32">
        <v>350</v>
      </c>
      <c r="L184" s="32">
        <v>350</v>
      </c>
      <c r="M184" s="32">
        <v>350</v>
      </c>
      <c r="N184" s="32">
        <v>350</v>
      </c>
      <c r="O184" s="32">
        <v>350</v>
      </c>
      <c r="P184" s="32">
        <v>350</v>
      </c>
      <c r="Q184" s="32">
        <v>350</v>
      </c>
      <c r="R184" s="32">
        <v>350</v>
      </c>
      <c r="S184" s="32">
        <v>350</v>
      </c>
      <c r="T184" s="32">
        <v>350</v>
      </c>
      <c r="U184" s="32">
        <v>350</v>
      </c>
      <c r="V184" s="32">
        <v>350</v>
      </c>
    </row>
    <row r="185" spans="1:22" ht="21" customHeight="1" x14ac:dyDescent="0.15">
      <c r="A185" s="91"/>
      <c r="B185" s="85"/>
      <c r="C185" s="85"/>
      <c r="D185" s="85"/>
      <c r="E185" s="85"/>
      <c r="F185" s="85"/>
      <c r="G185" s="85"/>
      <c r="H185" s="9">
        <v>3791</v>
      </c>
      <c r="I185" s="17" t="s">
        <v>42</v>
      </c>
      <c r="J185" s="31">
        <v>2493.6</v>
      </c>
      <c r="K185" s="32">
        <v>207.8</v>
      </c>
      <c r="L185" s="32">
        <v>207.8</v>
      </c>
      <c r="M185" s="32">
        <v>207.8</v>
      </c>
      <c r="N185" s="32">
        <v>207.8</v>
      </c>
      <c r="O185" s="32">
        <v>207.8</v>
      </c>
      <c r="P185" s="32">
        <v>207.8</v>
      </c>
      <c r="Q185" s="32">
        <v>207.8</v>
      </c>
      <c r="R185" s="32">
        <v>207.8</v>
      </c>
      <c r="S185" s="32">
        <v>207.8</v>
      </c>
      <c r="T185" s="32">
        <v>207.8</v>
      </c>
      <c r="U185" s="32">
        <v>207.8</v>
      </c>
      <c r="V185" s="32">
        <v>207.8</v>
      </c>
    </row>
    <row r="186" spans="1:22" ht="21" customHeight="1" x14ac:dyDescent="0.15">
      <c r="A186" s="99" t="s">
        <v>33</v>
      </c>
      <c r="B186" s="99"/>
      <c r="C186" s="99"/>
      <c r="D186" s="99"/>
      <c r="E186" s="99"/>
      <c r="F186" s="99"/>
      <c r="G186" s="99"/>
      <c r="H186" s="99"/>
      <c r="I186" s="99"/>
      <c r="J186" s="31">
        <f>SUM(J178:J185)</f>
        <v>18348</v>
      </c>
      <c r="K186" s="32">
        <f t="shared" ref="K186:V186" si="23">SUM(K178:K185)</f>
        <v>1528.9999999999998</v>
      </c>
      <c r="L186" s="32">
        <f t="shared" si="23"/>
        <v>1528.9999999999998</v>
      </c>
      <c r="M186" s="32">
        <f t="shared" si="23"/>
        <v>1528.9999999999998</v>
      </c>
      <c r="N186" s="32">
        <f t="shared" si="23"/>
        <v>1528.9999999999998</v>
      </c>
      <c r="O186" s="32">
        <f t="shared" si="23"/>
        <v>1528.9999999999998</v>
      </c>
      <c r="P186" s="32">
        <f t="shared" si="23"/>
        <v>1528.9999999999998</v>
      </c>
      <c r="Q186" s="32">
        <f t="shared" si="23"/>
        <v>1528.9999999999998</v>
      </c>
      <c r="R186" s="32">
        <f t="shared" si="23"/>
        <v>1528.9999999999998</v>
      </c>
      <c r="S186" s="32">
        <f t="shared" si="23"/>
        <v>1528.9999999999998</v>
      </c>
      <c r="T186" s="32">
        <f t="shared" si="23"/>
        <v>1528.9999999999998</v>
      </c>
      <c r="U186" s="32">
        <f t="shared" si="23"/>
        <v>1528.9999999999998</v>
      </c>
      <c r="V186" s="32">
        <f t="shared" si="23"/>
        <v>1528.9999999999998</v>
      </c>
    </row>
    <row r="187" spans="1:22" ht="21" customHeight="1" x14ac:dyDescent="0.15">
      <c r="A187" s="89">
        <v>1</v>
      </c>
      <c r="B187" s="83" t="s">
        <v>21</v>
      </c>
      <c r="C187" s="83" t="s">
        <v>155</v>
      </c>
      <c r="D187" s="83" t="s">
        <v>156</v>
      </c>
      <c r="E187" s="83">
        <v>407</v>
      </c>
      <c r="F187" s="83" t="s">
        <v>157</v>
      </c>
      <c r="G187" s="83" t="s">
        <v>25</v>
      </c>
      <c r="H187" s="9">
        <v>2121</v>
      </c>
      <c r="I187" s="17" t="s">
        <v>130</v>
      </c>
      <c r="J187" s="31">
        <v>1311.6</v>
      </c>
      <c r="K187" s="32">
        <v>109.3</v>
      </c>
      <c r="L187" s="32">
        <v>109.3</v>
      </c>
      <c r="M187" s="32">
        <v>109.3</v>
      </c>
      <c r="N187" s="32">
        <v>109.3</v>
      </c>
      <c r="O187" s="32">
        <v>109.3</v>
      </c>
      <c r="P187" s="32">
        <v>109.3</v>
      </c>
      <c r="Q187" s="32">
        <v>109.3</v>
      </c>
      <c r="R187" s="32">
        <v>109.3</v>
      </c>
      <c r="S187" s="32">
        <v>109.3</v>
      </c>
      <c r="T187" s="32">
        <v>109.3</v>
      </c>
      <c r="U187" s="32">
        <v>109.3</v>
      </c>
      <c r="V187" s="32">
        <v>109.3</v>
      </c>
    </row>
    <row r="188" spans="1:22" ht="21" customHeight="1" x14ac:dyDescent="0.15">
      <c r="A188" s="90"/>
      <c r="B188" s="84"/>
      <c r="C188" s="84"/>
      <c r="D188" s="84"/>
      <c r="E188" s="84"/>
      <c r="F188" s="84"/>
      <c r="G188" s="84"/>
      <c r="H188" s="9">
        <v>2151</v>
      </c>
      <c r="I188" s="17" t="s">
        <v>27</v>
      </c>
      <c r="J188" s="31">
        <v>1262.4000000000001</v>
      </c>
      <c r="K188" s="32">
        <v>105.2</v>
      </c>
      <c r="L188" s="32">
        <v>105.2</v>
      </c>
      <c r="M188" s="32">
        <v>105.2</v>
      </c>
      <c r="N188" s="32">
        <v>105.2</v>
      </c>
      <c r="O188" s="32">
        <v>105.2</v>
      </c>
      <c r="P188" s="32">
        <v>105.2</v>
      </c>
      <c r="Q188" s="32">
        <v>105.2</v>
      </c>
      <c r="R188" s="32">
        <v>105.2</v>
      </c>
      <c r="S188" s="32">
        <v>105.2</v>
      </c>
      <c r="T188" s="32">
        <v>105.2</v>
      </c>
      <c r="U188" s="32">
        <v>105.2</v>
      </c>
      <c r="V188" s="32">
        <v>105.2</v>
      </c>
    </row>
    <row r="189" spans="1:22" ht="21" customHeight="1" x14ac:dyDescent="0.15">
      <c r="A189" s="90"/>
      <c r="B189" s="84"/>
      <c r="C189" s="84"/>
      <c r="D189" s="84"/>
      <c r="E189" s="84"/>
      <c r="F189" s="84"/>
      <c r="G189" s="84"/>
      <c r="H189" s="9">
        <v>2211</v>
      </c>
      <c r="I189" s="17" t="s">
        <v>28</v>
      </c>
      <c r="J189" s="31">
        <v>7618.8</v>
      </c>
      <c r="K189" s="32">
        <v>634.9</v>
      </c>
      <c r="L189" s="32">
        <v>634.9</v>
      </c>
      <c r="M189" s="32">
        <v>634.9</v>
      </c>
      <c r="N189" s="32">
        <v>634.9</v>
      </c>
      <c r="O189" s="32">
        <v>634.9</v>
      </c>
      <c r="P189" s="32">
        <v>634.9</v>
      </c>
      <c r="Q189" s="32">
        <v>634.9</v>
      </c>
      <c r="R189" s="32">
        <v>634.9</v>
      </c>
      <c r="S189" s="32">
        <v>634.9</v>
      </c>
      <c r="T189" s="32">
        <v>634.9</v>
      </c>
      <c r="U189" s="32">
        <v>634.9</v>
      </c>
      <c r="V189" s="32">
        <v>634.9</v>
      </c>
    </row>
    <row r="190" spans="1:22" ht="21" customHeight="1" x14ac:dyDescent="0.15">
      <c r="A190" s="90"/>
      <c r="B190" s="84"/>
      <c r="C190" s="84"/>
      <c r="D190" s="84"/>
      <c r="E190" s="84"/>
      <c r="F190" s="84"/>
      <c r="G190" s="84"/>
      <c r="H190" s="9">
        <v>2231</v>
      </c>
      <c r="I190" s="17" t="s">
        <v>145</v>
      </c>
      <c r="J190" s="31">
        <v>4374</v>
      </c>
      <c r="K190" s="32">
        <v>364.5</v>
      </c>
      <c r="L190" s="32">
        <v>364.5</v>
      </c>
      <c r="M190" s="32">
        <v>364.5</v>
      </c>
      <c r="N190" s="32">
        <v>364.5</v>
      </c>
      <c r="O190" s="32">
        <v>364.5</v>
      </c>
      <c r="P190" s="32">
        <v>364.5</v>
      </c>
      <c r="Q190" s="32">
        <v>364.5</v>
      </c>
      <c r="R190" s="32">
        <v>364.5</v>
      </c>
      <c r="S190" s="32">
        <v>364.5</v>
      </c>
      <c r="T190" s="32">
        <v>364.5</v>
      </c>
      <c r="U190" s="32">
        <v>364.5</v>
      </c>
      <c r="V190" s="32">
        <v>364.5</v>
      </c>
    </row>
    <row r="191" spans="1:22" ht="21" customHeight="1" x14ac:dyDescent="0.15">
      <c r="A191" s="90"/>
      <c r="B191" s="84"/>
      <c r="C191" s="84"/>
      <c r="D191" s="84"/>
      <c r="E191" s="84"/>
      <c r="F191" s="84"/>
      <c r="G191" s="84"/>
      <c r="H191" s="9">
        <v>2441</v>
      </c>
      <c r="I191" s="17" t="s">
        <v>49</v>
      </c>
      <c r="J191" s="31">
        <v>2517.6</v>
      </c>
      <c r="K191" s="32">
        <v>209.8</v>
      </c>
      <c r="L191" s="32">
        <v>209.8</v>
      </c>
      <c r="M191" s="32">
        <v>209.8</v>
      </c>
      <c r="N191" s="32">
        <v>209.8</v>
      </c>
      <c r="O191" s="32">
        <v>209.8</v>
      </c>
      <c r="P191" s="32">
        <v>209.8</v>
      </c>
      <c r="Q191" s="32">
        <v>209.8</v>
      </c>
      <c r="R191" s="32">
        <v>209.8</v>
      </c>
      <c r="S191" s="32">
        <v>209.8</v>
      </c>
      <c r="T191" s="32">
        <v>209.8</v>
      </c>
      <c r="U191" s="32">
        <v>209.8</v>
      </c>
      <c r="V191" s="32">
        <v>209.8</v>
      </c>
    </row>
    <row r="192" spans="1:22" ht="21" customHeight="1" x14ac:dyDescent="0.15">
      <c r="A192" s="90"/>
      <c r="B192" s="84"/>
      <c r="C192" s="84"/>
      <c r="D192" s="84"/>
      <c r="E192" s="84"/>
      <c r="F192" s="84"/>
      <c r="G192" s="84"/>
      <c r="H192" s="9">
        <v>2461</v>
      </c>
      <c r="I192" s="17" t="s">
        <v>66</v>
      </c>
      <c r="J192" s="31">
        <v>1240.8</v>
      </c>
      <c r="K192" s="32">
        <v>103.4</v>
      </c>
      <c r="L192" s="32">
        <v>103.4</v>
      </c>
      <c r="M192" s="32">
        <v>103.4</v>
      </c>
      <c r="N192" s="32">
        <v>103.4</v>
      </c>
      <c r="O192" s="32">
        <v>103.4</v>
      </c>
      <c r="P192" s="32">
        <v>103.4</v>
      </c>
      <c r="Q192" s="32">
        <v>103.4</v>
      </c>
      <c r="R192" s="32">
        <v>103.4</v>
      </c>
      <c r="S192" s="32">
        <v>103.4</v>
      </c>
      <c r="T192" s="32">
        <v>103.4</v>
      </c>
      <c r="U192" s="32">
        <v>103.4</v>
      </c>
      <c r="V192" s="32">
        <v>103.4</v>
      </c>
    </row>
    <row r="193" spans="1:22" ht="21" customHeight="1" x14ac:dyDescent="0.15">
      <c r="A193" s="90"/>
      <c r="B193" s="84"/>
      <c r="C193" s="84"/>
      <c r="D193" s="84"/>
      <c r="E193" s="84"/>
      <c r="F193" s="84"/>
      <c r="G193" s="84"/>
      <c r="H193" s="9">
        <v>2741</v>
      </c>
      <c r="I193" s="17" t="s">
        <v>146</v>
      </c>
      <c r="J193" s="31">
        <v>1396.8</v>
      </c>
      <c r="K193" s="32">
        <v>116.4</v>
      </c>
      <c r="L193" s="32">
        <v>116.4</v>
      </c>
      <c r="M193" s="32">
        <v>116.4</v>
      </c>
      <c r="N193" s="32">
        <v>116.4</v>
      </c>
      <c r="O193" s="32">
        <v>116.4</v>
      </c>
      <c r="P193" s="32">
        <v>116.4</v>
      </c>
      <c r="Q193" s="32">
        <v>116.4</v>
      </c>
      <c r="R193" s="32">
        <v>116.4</v>
      </c>
      <c r="S193" s="32">
        <v>116.4</v>
      </c>
      <c r="T193" s="32">
        <v>116.4</v>
      </c>
      <c r="U193" s="32">
        <v>116.4</v>
      </c>
      <c r="V193" s="32">
        <v>116.4</v>
      </c>
    </row>
    <row r="194" spans="1:22" ht="21" customHeight="1" x14ac:dyDescent="0.15">
      <c r="A194" s="90"/>
      <c r="B194" s="84"/>
      <c r="C194" s="84"/>
      <c r="D194" s="84"/>
      <c r="E194" s="84"/>
      <c r="F194" s="84"/>
      <c r="G194" s="84"/>
      <c r="H194" s="9">
        <v>3121</v>
      </c>
      <c r="I194" s="17" t="s">
        <v>147</v>
      </c>
      <c r="J194" s="31">
        <v>2829.6</v>
      </c>
      <c r="K194" s="32">
        <v>235.8</v>
      </c>
      <c r="L194" s="32">
        <v>235.8</v>
      </c>
      <c r="M194" s="32">
        <v>235.8</v>
      </c>
      <c r="N194" s="32">
        <v>235.8</v>
      </c>
      <c r="O194" s="32">
        <v>235.8</v>
      </c>
      <c r="P194" s="32">
        <v>235.8</v>
      </c>
      <c r="Q194" s="32">
        <v>235.8</v>
      </c>
      <c r="R194" s="32">
        <v>235.8</v>
      </c>
      <c r="S194" s="32">
        <v>235.8</v>
      </c>
      <c r="T194" s="32">
        <v>235.8</v>
      </c>
      <c r="U194" s="32">
        <v>235.8</v>
      </c>
      <c r="V194" s="32">
        <v>235.8</v>
      </c>
    </row>
    <row r="195" spans="1:22" ht="21" customHeight="1" x14ac:dyDescent="0.15">
      <c r="A195" s="90"/>
      <c r="B195" s="84"/>
      <c r="C195" s="84"/>
      <c r="D195" s="84"/>
      <c r="E195" s="84"/>
      <c r="F195" s="84"/>
      <c r="G195" s="84"/>
      <c r="H195" s="9">
        <v>3591</v>
      </c>
      <c r="I195" s="17" t="s">
        <v>148</v>
      </c>
      <c r="J195" s="31">
        <v>6494.4</v>
      </c>
      <c r="K195" s="32">
        <v>541.20000000000005</v>
      </c>
      <c r="L195" s="32">
        <v>541.20000000000005</v>
      </c>
      <c r="M195" s="32">
        <v>541.20000000000005</v>
      </c>
      <c r="N195" s="32">
        <v>541.20000000000005</v>
      </c>
      <c r="O195" s="32">
        <v>541.20000000000005</v>
      </c>
      <c r="P195" s="32">
        <v>541.20000000000005</v>
      </c>
      <c r="Q195" s="32">
        <v>541.20000000000005</v>
      </c>
      <c r="R195" s="32">
        <v>541.20000000000005</v>
      </c>
      <c r="S195" s="32">
        <v>541.20000000000005</v>
      </c>
      <c r="T195" s="32">
        <v>541.20000000000005</v>
      </c>
      <c r="U195" s="32">
        <v>541.20000000000005</v>
      </c>
      <c r="V195" s="32">
        <v>541.20000000000005</v>
      </c>
    </row>
    <row r="196" spans="1:22" ht="21" customHeight="1" x14ac:dyDescent="0.15">
      <c r="A196" s="90"/>
      <c r="B196" s="84"/>
      <c r="C196" s="84"/>
      <c r="D196" s="84"/>
      <c r="E196" s="84"/>
      <c r="F196" s="84"/>
      <c r="G196" s="84"/>
      <c r="H196" s="9">
        <v>3612</v>
      </c>
      <c r="I196" s="17" t="s">
        <v>31</v>
      </c>
      <c r="J196" s="31">
        <v>3213.6</v>
      </c>
      <c r="K196" s="32">
        <v>267.8</v>
      </c>
      <c r="L196" s="32">
        <v>267.8</v>
      </c>
      <c r="M196" s="32">
        <v>267.8</v>
      </c>
      <c r="N196" s="32">
        <v>267.8</v>
      </c>
      <c r="O196" s="32">
        <v>267.8</v>
      </c>
      <c r="P196" s="32">
        <v>267.8</v>
      </c>
      <c r="Q196" s="32">
        <v>267.8</v>
      </c>
      <c r="R196" s="32">
        <v>267.8</v>
      </c>
      <c r="S196" s="32">
        <v>267.8</v>
      </c>
      <c r="T196" s="32">
        <v>267.8</v>
      </c>
      <c r="U196" s="32">
        <v>267.8</v>
      </c>
      <c r="V196" s="32">
        <v>267.8</v>
      </c>
    </row>
    <row r="197" spans="1:22" ht="21" customHeight="1" x14ac:dyDescent="0.15">
      <c r="A197" s="90"/>
      <c r="B197" s="84"/>
      <c r="C197" s="84"/>
      <c r="D197" s="84"/>
      <c r="E197" s="84"/>
      <c r="F197" s="84"/>
      <c r="G197" s="84"/>
      <c r="H197" s="9">
        <v>3751</v>
      </c>
      <c r="I197" s="17" t="s">
        <v>32</v>
      </c>
      <c r="J197" s="31">
        <v>7494</v>
      </c>
      <c r="K197" s="32">
        <v>624.5</v>
      </c>
      <c r="L197" s="32">
        <v>624.5</v>
      </c>
      <c r="M197" s="32">
        <v>624.5</v>
      </c>
      <c r="N197" s="32">
        <v>624.5</v>
      </c>
      <c r="O197" s="32">
        <v>624.5</v>
      </c>
      <c r="P197" s="32">
        <v>624.5</v>
      </c>
      <c r="Q197" s="32">
        <v>624.5</v>
      </c>
      <c r="R197" s="32">
        <v>624.5</v>
      </c>
      <c r="S197" s="32">
        <v>624.5</v>
      </c>
      <c r="T197" s="32">
        <v>624.5</v>
      </c>
      <c r="U197" s="32">
        <v>624.5</v>
      </c>
      <c r="V197" s="32">
        <v>624.5</v>
      </c>
    </row>
    <row r="198" spans="1:22" ht="21" customHeight="1" x14ac:dyDescent="0.15">
      <c r="A198" s="90"/>
      <c r="B198" s="84"/>
      <c r="C198" s="84"/>
      <c r="D198" s="84"/>
      <c r="E198" s="84"/>
      <c r="F198" s="84"/>
      <c r="G198" s="84"/>
      <c r="H198" s="9">
        <v>3791</v>
      </c>
      <c r="I198" s="17" t="s">
        <v>42</v>
      </c>
      <c r="J198" s="31">
        <v>2013.6</v>
      </c>
      <c r="K198" s="32">
        <v>167.8</v>
      </c>
      <c r="L198" s="32">
        <v>167.8</v>
      </c>
      <c r="M198" s="32">
        <v>167.8</v>
      </c>
      <c r="N198" s="32">
        <v>167.8</v>
      </c>
      <c r="O198" s="32">
        <v>167.8</v>
      </c>
      <c r="P198" s="32">
        <v>167.8</v>
      </c>
      <c r="Q198" s="32">
        <v>167.8</v>
      </c>
      <c r="R198" s="32">
        <v>167.8</v>
      </c>
      <c r="S198" s="32">
        <v>167.8</v>
      </c>
      <c r="T198" s="32">
        <v>167.8</v>
      </c>
      <c r="U198" s="32">
        <v>167.8</v>
      </c>
      <c r="V198" s="32">
        <v>167.8</v>
      </c>
    </row>
    <row r="199" spans="1:22" s="4" customFormat="1" ht="21" customHeight="1" x14ac:dyDescent="0.15">
      <c r="A199" s="91"/>
      <c r="B199" s="85"/>
      <c r="C199" s="85"/>
      <c r="D199" s="85"/>
      <c r="E199" s="85"/>
      <c r="F199" s="85"/>
      <c r="G199" s="85"/>
      <c r="H199" s="21">
        <v>4411</v>
      </c>
      <c r="I199" s="28" t="s">
        <v>59</v>
      </c>
      <c r="J199" s="31">
        <v>1260000</v>
      </c>
      <c r="K199" s="32">
        <v>105000</v>
      </c>
      <c r="L199" s="32">
        <v>105000</v>
      </c>
      <c r="M199" s="32">
        <v>105000</v>
      </c>
      <c r="N199" s="32">
        <v>105000</v>
      </c>
      <c r="O199" s="32">
        <v>105000</v>
      </c>
      <c r="P199" s="32">
        <v>105000</v>
      </c>
      <c r="Q199" s="32">
        <v>105000</v>
      </c>
      <c r="R199" s="32">
        <v>105000</v>
      </c>
      <c r="S199" s="32">
        <v>105000</v>
      </c>
      <c r="T199" s="32">
        <v>105000</v>
      </c>
      <c r="U199" s="32">
        <v>105000</v>
      </c>
      <c r="V199" s="32">
        <v>105000</v>
      </c>
    </row>
    <row r="200" spans="1:22" s="4" customFormat="1" ht="21" customHeight="1" x14ac:dyDescent="0.15">
      <c r="A200" s="102" t="s">
        <v>33</v>
      </c>
      <c r="B200" s="102"/>
      <c r="C200" s="102"/>
      <c r="D200" s="102"/>
      <c r="E200" s="102"/>
      <c r="F200" s="102"/>
      <c r="G200" s="102"/>
      <c r="H200" s="102"/>
      <c r="I200" s="102"/>
      <c r="J200" s="31">
        <f>SUM(J187:J199)</f>
        <v>1301767.2</v>
      </c>
      <c r="K200" s="32">
        <f t="shared" ref="K200:V200" si="24">SUM(K187:K199)</f>
        <v>108480.6</v>
      </c>
      <c r="L200" s="32">
        <f t="shared" si="24"/>
        <v>108480.6</v>
      </c>
      <c r="M200" s="32">
        <f t="shared" si="24"/>
        <v>108480.6</v>
      </c>
      <c r="N200" s="32">
        <f t="shared" si="24"/>
        <v>108480.6</v>
      </c>
      <c r="O200" s="32">
        <f t="shared" si="24"/>
        <v>108480.6</v>
      </c>
      <c r="P200" s="32">
        <f t="shared" si="24"/>
        <v>108480.6</v>
      </c>
      <c r="Q200" s="32">
        <f t="shared" si="24"/>
        <v>108480.6</v>
      </c>
      <c r="R200" s="32">
        <f t="shared" si="24"/>
        <v>108480.6</v>
      </c>
      <c r="S200" s="32">
        <f t="shared" si="24"/>
        <v>108480.6</v>
      </c>
      <c r="T200" s="32">
        <f t="shared" si="24"/>
        <v>108480.6</v>
      </c>
      <c r="U200" s="32">
        <f t="shared" si="24"/>
        <v>108480.6</v>
      </c>
      <c r="V200" s="32">
        <f t="shared" si="24"/>
        <v>108480.6</v>
      </c>
    </row>
    <row r="201" spans="1:22" ht="21" customHeight="1" x14ac:dyDescent="0.15">
      <c r="A201" s="89">
        <v>1</v>
      </c>
      <c r="B201" s="83" t="s">
        <v>21</v>
      </c>
      <c r="C201" s="83" t="s">
        <v>160</v>
      </c>
      <c r="D201" s="83" t="s">
        <v>161</v>
      </c>
      <c r="E201" s="83">
        <v>407</v>
      </c>
      <c r="F201" s="83" t="s">
        <v>157</v>
      </c>
      <c r="G201" s="83" t="s">
        <v>25</v>
      </c>
      <c r="H201" s="9">
        <v>211</v>
      </c>
      <c r="I201" s="17" t="s">
        <v>79</v>
      </c>
      <c r="J201" s="31">
        <v>7168.8</v>
      </c>
      <c r="K201" s="32">
        <v>597.4</v>
      </c>
      <c r="L201" s="32">
        <v>597.4</v>
      </c>
      <c r="M201" s="32">
        <v>597.4</v>
      </c>
      <c r="N201" s="32">
        <v>597.4</v>
      </c>
      <c r="O201" s="32">
        <v>597.4</v>
      </c>
      <c r="P201" s="32">
        <v>597.4</v>
      </c>
      <c r="Q201" s="32">
        <v>597.4</v>
      </c>
      <c r="R201" s="32">
        <v>597.4</v>
      </c>
      <c r="S201" s="32">
        <v>597.4</v>
      </c>
      <c r="T201" s="32">
        <v>597.4</v>
      </c>
      <c r="U201" s="32">
        <v>597.4</v>
      </c>
      <c r="V201" s="32">
        <v>597.4</v>
      </c>
    </row>
    <row r="202" spans="1:22" ht="21" customHeight="1" x14ac:dyDescent="0.15">
      <c r="A202" s="90"/>
      <c r="B202" s="84"/>
      <c r="C202" s="84"/>
      <c r="D202" s="84"/>
      <c r="E202" s="84"/>
      <c r="F202" s="84"/>
      <c r="G202" s="84"/>
      <c r="H202" s="9">
        <v>2161</v>
      </c>
      <c r="I202" s="17" t="s">
        <v>80</v>
      </c>
      <c r="J202" s="31">
        <v>27360</v>
      </c>
      <c r="K202" s="32">
        <v>2280</v>
      </c>
      <c r="L202" s="32">
        <v>2280</v>
      </c>
      <c r="M202" s="32">
        <v>2280</v>
      </c>
      <c r="N202" s="32">
        <v>2280</v>
      </c>
      <c r="O202" s="32">
        <v>2280</v>
      </c>
      <c r="P202" s="32">
        <v>2280</v>
      </c>
      <c r="Q202" s="32">
        <v>2280</v>
      </c>
      <c r="R202" s="32">
        <v>2280</v>
      </c>
      <c r="S202" s="32">
        <v>2280</v>
      </c>
      <c r="T202" s="32">
        <v>2280</v>
      </c>
      <c r="U202" s="32">
        <v>2280</v>
      </c>
      <c r="V202" s="32">
        <v>2280</v>
      </c>
    </row>
    <row r="203" spans="1:22" ht="21" customHeight="1" x14ac:dyDescent="0.15">
      <c r="A203" s="90"/>
      <c r="B203" s="84"/>
      <c r="C203" s="84"/>
      <c r="D203" s="84"/>
      <c r="E203" s="84"/>
      <c r="F203" s="84"/>
      <c r="G203" s="84"/>
      <c r="H203" s="9">
        <v>2211</v>
      </c>
      <c r="I203" s="17" t="s">
        <v>28</v>
      </c>
      <c r="J203" s="31">
        <v>38400</v>
      </c>
      <c r="K203" s="32">
        <v>3200</v>
      </c>
      <c r="L203" s="32">
        <v>3200</v>
      </c>
      <c r="M203" s="32">
        <v>3200</v>
      </c>
      <c r="N203" s="32">
        <v>3200</v>
      </c>
      <c r="O203" s="32">
        <v>3200</v>
      </c>
      <c r="P203" s="32">
        <v>3200</v>
      </c>
      <c r="Q203" s="32">
        <v>3200</v>
      </c>
      <c r="R203" s="32">
        <v>3200</v>
      </c>
      <c r="S203" s="32">
        <v>3200</v>
      </c>
      <c r="T203" s="32">
        <v>3200</v>
      </c>
      <c r="U203" s="32">
        <v>3200</v>
      </c>
      <c r="V203" s="32">
        <v>3200</v>
      </c>
    </row>
    <row r="204" spans="1:22" ht="21" customHeight="1" x14ac:dyDescent="0.15">
      <c r="A204" s="90"/>
      <c r="B204" s="84"/>
      <c r="C204" s="84"/>
      <c r="D204" s="84"/>
      <c r="E204" s="84"/>
      <c r="F204" s="84"/>
      <c r="G204" s="84"/>
      <c r="H204" s="9">
        <v>2231</v>
      </c>
      <c r="I204" s="17" t="s">
        <v>145</v>
      </c>
      <c r="J204" s="31">
        <v>5613.6</v>
      </c>
      <c r="K204" s="32">
        <v>467.8</v>
      </c>
      <c r="L204" s="32">
        <v>467.8</v>
      </c>
      <c r="M204" s="32">
        <v>467.8</v>
      </c>
      <c r="N204" s="32">
        <v>467.8</v>
      </c>
      <c r="O204" s="32">
        <v>467.8</v>
      </c>
      <c r="P204" s="32">
        <v>467.8</v>
      </c>
      <c r="Q204" s="32">
        <v>467.8</v>
      </c>
      <c r="R204" s="32">
        <v>467.8</v>
      </c>
      <c r="S204" s="32">
        <v>467.8</v>
      </c>
      <c r="T204" s="32">
        <v>467.8</v>
      </c>
      <c r="U204" s="32">
        <v>467.8</v>
      </c>
      <c r="V204" s="32">
        <v>467.8</v>
      </c>
    </row>
    <row r="205" spans="1:22" ht="21" customHeight="1" x14ac:dyDescent="0.15">
      <c r="A205" s="90"/>
      <c r="B205" s="84"/>
      <c r="C205" s="84"/>
      <c r="D205" s="84"/>
      <c r="E205" s="84"/>
      <c r="F205" s="84"/>
      <c r="G205" s="84"/>
      <c r="H205" s="9">
        <v>2421</v>
      </c>
      <c r="I205" s="17" t="s">
        <v>47</v>
      </c>
      <c r="J205" s="31">
        <v>3180</v>
      </c>
      <c r="K205" s="32">
        <v>265</v>
      </c>
      <c r="L205" s="32">
        <v>265</v>
      </c>
      <c r="M205" s="32">
        <v>265</v>
      </c>
      <c r="N205" s="32">
        <v>265</v>
      </c>
      <c r="O205" s="32">
        <v>265</v>
      </c>
      <c r="P205" s="32">
        <v>265</v>
      </c>
      <c r="Q205" s="32">
        <v>265</v>
      </c>
      <c r="R205" s="32">
        <v>265</v>
      </c>
      <c r="S205" s="32">
        <v>265</v>
      </c>
      <c r="T205" s="32">
        <v>265</v>
      </c>
      <c r="U205" s="32">
        <v>265</v>
      </c>
      <c r="V205" s="32">
        <v>265</v>
      </c>
    </row>
    <row r="206" spans="1:22" ht="21" customHeight="1" x14ac:dyDescent="0.15">
      <c r="A206" s="90"/>
      <c r="B206" s="84"/>
      <c r="C206" s="84"/>
      <c r="D206" s="84"/>
      <c r="E206" s="84"/>
      <c r="F206" s="84"/>
      <c r="G206" s="84"/>
      <c r="H206" s="9">
        <v>2431</v>
      </c>
      <c r="I206" s="17" t="s">
        <v>82</v>
      </c>
      <c r="J206" s="31">
        <v>1317.6</v>
      </c>
      <c r="K206" s="32">
        <v>109.8</v>
      </c>
      <c r="L206" s="32">
        <v>109.8</v>
      </c>
      <c r="M206" s="32">
        <v>109.8</v>
      </c>
      <c r="N206" s="32">
        <v>109.8</v>
      </c>
      <c r="O206" s="32">
        <v>109.8</v>
      </c>
      <c r="P206" s="32">
        <v>109.8</v>
      </c>
      <c r="Q206" s="32">
        <v>109.8</v>
      </c>
      <c r="R206" s="32">
        <v>109.8</v>
      </c>
      <c r="S206" s="32">
        <v>109.8</v>
      </c>
      <c r="T206" s="32">
        <v>109.8</v>
      </c>
      <c r="U206" s="32">
        <v>109.8</v>
      </c>
      <c r="V206" s="32">
        <v>109.8</v>
      </c>
    </row>
    <row r="207" spans="1:22" ht="21" customHeight="1" x14ac:dyDescent="0.15">
      <c r="A207" s="90"/>
      <c r="B207" s="84"/>
      <c r="C207" s="84"/>
      <c r="D207" s="84"/>
      <c r="E207" s="84"/>
      <c r="F207" s="84"/>
      <c r="G207" s="84"/>
      <c r="H207" s="9">
        <v>2441</v>
      </c>
      <c r="I207" s="17" t="s">
        <v>49</v>
      </c>
      <c r="J207" s="31">
        <v>2493.6</v>
      </c>
      <c r="K207" s="32">
        <v>207.8</v>
      </c>
      <c r="L207" s="32">
        <v>207.8</v>
      </c>
      <c r="M207" s="32">
        <v>207.8</v>
      </c>
      <c r="N207" s="32">
        <v>207.8</v>
      </c>
      <c r="O207" s="32">
        <v>207.8</v>
      </c>
      <c r="P207" s="32">
        <v>207.8</v>
      </c>
      <c r="Q207" s="32">
        <v>207.8</v>
      </c>
      <c r="R207" s="32">
        <v>207.8</v>
      </c>
      <c r="S207" s="32">
        <v>207.8</v>
      </c>
      <c r="T207" s="32">
        <v>207.8</v>
      </c>
      <c r="U207" s="32">
        <v>207.8</v>
      </c>
      <c r="V207" s="32">
        <v>207.8</v>
      </c>
    </row>
    <row r="208" spans="1:22" ht="21" customHeight="1" x14ac:dyDescent="0.15">
      <c r="A208" s="90"/>
      <c r="B208" s="84"/>
      <c r="C208" s="84"/>
      <c r="D208" s="84"/>
      <c r="E208" s="84"/>
      <c r="F208" s="84"/>
      <c r="G208" s="84"/>
      <c r="H208" s="9">
        <v>2451</v>
      </c>
      <c r="I208" s="17" t="s">
        <v>83</v>
      </c>
      <c r="J208" s="31">
        <v>2856</v>
      </c>
      <c r="K208" s="32">
        <v>238</v>
      </c>
      <c r="L208" s="32">
        <v>238</v>
      </c>
      <c r="M208" s="32">
        <v>238</v>
      </c>
      <c r="N208" s="32">
        <v>238</v>
      </c>
      <c r="O208" s="32">
        <v>238</v>
      </c>
      <c r="P208" s="32">
        <v>238</v>
      </c>
      <c r="Q208" s="32">
        <v>238</v>
      </c>
      <c r="R208" s="32">
        <v>238</v>
      </c>
      <c r="S208" s="32">
        <v>238</v>
      </c>
      <c r="T208" s="32">
        <v>238</v>
      </c>
      <c r="U208" s="32">
        <v>238</v>
      </c>
      <c r="V208" s="32">
        <v>238</v>
      </c>
    </row>
    <row r="209" spans="1:22" ht="21" customHeight="1" x14ac:dyDescent="0.15">
      <c r="A209" s="90"/>
      <c r="B209" s="84"/>
      <c r="C209" s="84"/>
      <c r="D209" s="84"/>
      <c r="E209" s="84"/>
      <c r="F209" s="84"/>
      <c r="G209" s="84"/>
      <c r="H209" s="9">
        <v>2461</v>
      </c>
      <c r="I209" s="17" t="s">
        <v>66</v>
      </c>
      <c r="J209" s="31">
        <v>3582</v>
      </c>
      <c r="K209" s="32">
        <v>298.5</v>
      </c>
      <c r="L209" s="32">
        <v>298.5</v>
      </c>
      <c r="M209" s="32">
        <v>298.5</v>
      </c>
      <c r="N209" s="32">
        <v>298.5</v>
      </c>
      <c r="O209" s="32">
        <v>298.5</v>
      </c>
      <c r="P209" s="32">
        <v>298.5</v>
      </c>
      <c r="Q209" s="32">
        <v>298.5</v>
      </c>
      <c r="R209" s="32">
        <v>298.5</v>
      </c>
      <c r="S209" s="32">
        <v>298.5</v>
      </c>
      <c r="T209" s="32">
        <v>298.5</v>
      </c>
      <c r="U209" s="32">
        <v>298.5</v>
      </c>
      <c r="V209" s="32">
        <v>298.5</v>
      </c>
    </row>
    <row r="210" spans="1:22" ht="21" customHeight="1" x14ac:dyDescent="0.15">
      <c r="A210" s="90"/>
      <c r="B210" s="84"/>
      <c r="C210" s="84"/>
      <c r="D210" s="84"/>
      <c r="E210" s="84"/>
      <c r="F210" s="84"/>
      <c r="G210" s="84"/>
      <c r="H210" s="9">
        <v>2491</v>
      </c>
      <c r="I210" s="17" t="s">
        <v>51</v>
      </c>
      <c r="J210" s="31">
        <v>5637.6</v>
      </c>
      <c r="K210" s="32">
        <v>469.8</v>
      </c>
      <c r="L210" s="32">
        <v>469.8</v>
      </c>
      <c r="M210" s="32">
        <v>469.8</v>
      </c>
      <c r="N210" s="32">
        <v>469.8</v>
      </c>
      <c r="O210" s="32">
        <v>469.8</v>
      </c>
      <c r="P210" s="32">
        <v>469.8</v>
      </c>
      <c r="Q210" s="32">
        <v>469.8</v>
      </c>
      <c r="R210" s="32">
        <v>469.8</v>
      </c>
      <c r="S210" s="32">
        <v>469.8</v>
      </c>
      <c r="T210" s="32">
        <v>469.8</v>
      </c>
      <c r="U210" s="32">
        <v>469.8</v>
      </c>
      <c r="V210" s="32">
        <v>469.8</v>
      </c>
    </row>
    <row r="211" spans="1:22" ht="21" customHeight="1" x14ac:dyDescent="0.15">
      <c r="A211" s="90"/>
      <c r="B211" s="84"/>
      <c r="C211" s="84"/>
      <c r="D211" s="84"/>
      <c r="E211" s="84"/>
      <c r="F211" s="84"/>
      <c r="G211" s="84"/>
      <c r="H211" s="9">
        <v>2591</v>
      </c>
      <c r="I211" s="17" t="s">
        <v>52</v>
      </c>
      <c r="J211" s="31">
        <v>2587.1999999999998</v>
      </c>
      <c r="K211" s="32">
        <v>215.6</v>
      </c>
      <c r="L211" s="32">
        <v>215.6</v>
      </c>
      <c r="M211" s="32">
        <v>215.6</v>
      </c>
      <c r="N211" s="32">
        <v>215.6</v>
      </c>
      <c r="O211" s="32">
        <v>215.6</v>
      </c>
      <c r="P211" s="32">
        <v>215.6</v>
      </c>
      <c r="Q211" s="32">
        <v>215.6</v>
      </c>
      <c r="R211" s="32">
        <v>215.6</v>
      </c>
      <c r="S211" s="32">
        <v>215.6</v>
      </c>
      <c r="T211" s="32">
        <v>215.6</v>
      </c>
      <c r="U211" s="32">
        <v>215.6</v>
      </c>
      <c r="V211" s="32">
        <v>215.6</v>
      </c>
    </row>
    <row r="212" spans="1:22" ht="21" customHeight="1" x14ac:dyDescent="0.15">
      <c r="A212" s="90"/>
      <c r="B212" s="84"/>
      <c r="C212" s="84"/>
      <c r="D212" s="84"/>
      <c r="E212" s="84"/>
      <c r="F212" s="84"/>
      <c r="G212" s="84"/>
      <c r="H212" s="9">
        <v>2741</v>
      </c>
      <c r="I212" s="17" t="s">
        <v>35</v>
      </c>
      <c r="J212" s="31">
        <v>3237.6</v>
      </c>
      <c r="K212" s="32">
        <v>269.8</v>
      </c>
      <c r="L212" s="32">
        <v>269.8</v>
      </c>
      <c r="M212" s="32">
        <v>269.8</v>
      </c>
      <c r="N212" s="32">
        <v>269.8</v>
      </c>
      <c r="O212" s="32">
        <v>269.8</v>
      </c>
      <c r="P212" s="32">
        <v>269.8</v>
      </c>
      <c r="Q212" s="32">
        <v>269.8</v>
      </c>
      <c r="R212" s="32">
        <v>269.8</v>
      </c>
      <c r="S212" s="32">
        <v>269.8</v>
      </c>
      <c r="T212" s="32">
        <v>269.8</v>
      </c>
      <c r="U212" s="32">
        <v>269.8</v>
      </c>
      <c r="V212" s="32">
        <v>269.8</v>
      </c>
    </row>
    <row r="213" spans="1:22" ht="21" customHeight="1" x14ac:dyDescent="0.15">
      <c r="A213" s="90"/>
      <c r="B213" s="84"/>
      <c r="C213" s="84"/>
      <c r="D213" s="84"/>
      <c r="E213" s="84"/>
      <c r="F213" s="84"/>
      <c r="G213" s="84"/>
      <c r="H213" s="9">
        <v>2751</v>
      </c>
      <c r="I213" s="17" t="s">
        <v>122</v>
      </c>
      <c r="J213" s="31">
        <v>3357.6</v>
      </c>
      <c r="K213" s="32">
        <v>279.8</v>
      </c>
      <c r="L213" s="32">
        <v>279.8</v>
      </c>
      <c r="M213" s="32">
        <v>279.8</v>
      </c>
      <c r="N213" s="32">
        <v>279.8</v>
      </c>
      <c r="O213" s="32">
        <v>279.8</v>
      </c>
      <c r="P213" s="32">
        <v>279.8</v>
      </c>
      <c r="Q213" s="32">
        <v>279.8</v>
      </c>
      <c r="R213" s="32">
        <v>279.8</v>
      </c>
      <c r="S213" s="32">
        <v>279.8</v>
      </c>
      <c r="T213" s="32">
        <v>279.8</v>
      </c>
      <c r="U213" s="32">
        <v>279.8</v>
      </c>
      <c r="V213" s="32">
        <v>279.8</v>
      </c>
    </row>
    <row r="214" spans="1:22" ht="21" customHeight="1" x14ac:dyDescent="0.15">
      <c r="A214" s="90"/>
      <c r="B214" s="84"/>
      <c r="C214" s="84"/>
      <c r="D214" s="84"/>
      <c r="E214" s="84"/>
      <c r="F214" s="84"/>
      <c r="G214" s="84"/>
      <c r="H214" s="9">
        <v>2911</v>
      </c>
      <c r="I214" s="17" t="s">
        <v>87</v>
      </c>
      <c r="J214" s="31">
        <v>2973.6</v>
      </c>
      <c r="K214" s="32">
        <v>247.8</v>
      </c>
      <c r="L214" s="32">
        <v>247.8</v>
      </c>
      <c r="M214" s="32">
        <v>247.8</v>
      </c>
      <c r="N214" s="32">
        <v>247.8</v>
      </c>
      <c r="O214" s="32">
        <v>247.8</v>
      </c>
      <c r="P214" s="32">
        <v>247.8</v>
      </c>
      <c r="Q214" s="32">
        <v>247.8</v>
      </c>
      <c r="R214" s="32">
        <v>247.8</v>
      </c>
      <c r="S214" s="32">
        <v>247.8</v>
      </c>
      <c r="T214" s="32">
        <v>247.8</v>
      </c>
      <c r="U214" s="32">
        <v>247.8</v>
      </c>
      <c r="V214" s="32">
        <v>247.8</v>
      </c>
    </row>
    <row r="215" spans="1:22" ht="21" customHeight="1" x14ac:dyDescent="0.15">
      <c r="A215" s="90"/>
      <c r="B215" s="84"/>
      <c r="C215" s="84"/>
      <c r="D215" s="84"/>
      <c r="E215" s="84"/>
      <c r="F215" s="84"/>
      <c r="G215" s="84"/>
      <c r="H215" s="9">
        <v>2921</v>
      </c>
      <c r="I215" s="17" t="s">
        <v>88</v>
      </c>
      <c r="J215" s="31">
        <v>3523.2</v>
      </c>
      <c r="K215" s="32">
        <v>293.60000000000002</v>
      </c>
      <c r="L215" s="32">
        <v>293.60000000000002</v>
      </c>
      <c r="M215" s="32">
        <v>293.60000000000002</v>
      </c>
      <c r="N215" s="32">
        <v>293.60000000000002</v>
      </c>
      <c r="O215" s="32">
        <v>293.60000000000002</v>
      </c>
      <c r="P215" s="32">
        <v>293.60000000000002</v>
      </c>
      <c r="Q215" s="32">
        <v>293.60000000000002</v>
      </c>
      <c r="R215" s="32">
        <v>293.60000000000002</v>
      </c>
      <c r="S215" s="32">
        <v>293.60000000000002</v>
      </c>
      <c r="T215" s="32">
        <v>293.60000000000002</v>
      </c>
      <c r="U215" s="32">
        <v>293.60000000000002</v>
      </c>
      <c r="V215" s="32">
        <v>293.60000000000002</v>
      </c>
    </row>
    <row r="216" spans="1:22" ht="21" customHeight="1" x14ac:dyDescent="0.15">
      <c r="A216" s="90"/>
      <c r="B216" s="84"/>
      <c r="C216" s="84"/>
      <c r="D216" s="84"/>
      <c r="E216" s="84"/>
      <c r="F216" s="84"/>
      <c r="G216" s="84"/>
      <c r="H216" s="9">
        <v>3121</v>
      </c>
      <c r="I216" s="17" t="s">
        <v>147</v>
      </c>
      <c r="J216" s="31">
        <v>4768.8</v>
      </c>
      <c r="K216" s="32">
        <v>397.4</v>
      </c>
      <c r="L216" s="32">
        <v>397.4</v>
      </c>
      <c r="M216" s="32">
        <v>397.4</v>
      </c>
      <c r="N216" s="32">
        <v>397.4</v>
      </c>
      <c r="O216" s="32">
        <v>397.4</v>
      </c>
      <c r="P216" s="32">
        <v>397.4</v>
      </c>
      <c r="Q216" s="32">
        <v>397.4</v>
      </c>
      <c r="R216" s="32">
        <v>397.4</v>
      </c>
      <c r="S216" s="32">
        <v>397.4</v>
      </c>
      <c r="T216" s="32">
        <v>397.4</v>
      </c>
      <c r="U216" s="32">
        <v>397.4</v>
      </c>
      <c r="V216" s="32">
        <v>397.4</v>
      </c>
    </row>
    <row r="217" spans="1:22" ht="21" customHeight="1" x14ac:dyDescent="0.15">
      <c r="A217" s="90"/>
      <c r="B217" s="84"/>
      <c r="C217" s="84"/>
      <c r="D217" s="84"/>
      <c r="E217" s="84"/>
      <c r="F217" s="84"/>
      <c r="G217" s="84"/>
      <c r="H217" s="9">
        <v>3591</v>
      </c>
      <c r="I217" s="17" t="s">
        <v>158</v>
      </c>
      <c r="J217" s="31">
        <v>4382.3999999999996</v>
      </c>
      <c r="K217" s="32">
        <v>365.2</v>
      </c>
      <c r="L217" s="32">
        <v>365.2</v>
      </c>
      <c r="M217" s="32">
        <v>365.2</v>
      </c>
      <c r="N217" s="32">
        <v>365.2</v>
      </c>
      <c r="O217" s="32">
        <v>365.2</v>
      </c>
      <c r="P217" s="32">
        <v>365.2</v>
      </c>
      <c r="Q217" s="32">
        <v>365.2</v>
      </c>
      <c r="R217" s="32">
        <v>365.2</v>
      </c>
      <c r="S217" s="32">
        <v>365.2</v>
      </c>
      <c r="T217" s="32">
        <v>365.2</v>
      </c>
      <c r="U217" s="32">
        <v>365.2</v>
      </c>
      <c r="V217" s="32">
        <v>365.2</v>
      </c>
    </row>
    <row r="218" spans="1:22" ht="21" customHeight="1" x14ac:dyDescent="0.15">
      <c r="A218" s="91"/>
      <c r="B218" s="85"/>
      <c r="C218" s="85"/>
      <c r="D218" s="85"/>
      <c r="E218" s="85"/>
      <c r="F218" s="85"/>
      <c r="G218" s="85"/>
      <c r="H218" s="9">
        <v>3691</v>
      </c>
      <c r="I218" s="17" t="s">
        <v>70</v>
      </c>
      <c r="J218" s="31">
        <v>1282.8</v>
      </c>
      <c r="K218" s="32">
        <v>106.9</v>
      </c>
      <c r="L218" s="32">
        <v>106.9</v>
      </c>
      <c r="M218" s="32">
        <v>106.9</v>
      </c>
      <c r="N218" s="32">
        <v>106.9</v>
      </c>
      <c r="O218" s="32">
        <v>106.9</v>
      </c>
      <c r="P218" s="32">
        <v>106.9</v>
      </c>
      <c r="Q218" s="32">
        <v>106.9</v>
      </c>
      <c r="R218" s="32">
        <v>106.9</v>
      </c>
      <c r="S218" s="32">
        <v>106.9</v>
      </c>
      <c r="T218" s="32">
        <v>106.9</v>
      </c>
      <c r="U218" s="32">
        <v>106.9</v>
      </c>
      <c r="V218" s="32">
        <v>106.9</v>
      </c>
    </row>
    <row r="219" spans="1:22" ht="21" customHeight="1" x14ac:dyDescent="0.15">
      <c r="A219" s="99" t="s">
        <v>33</v>
      </c>
      <c r="B219" s="99"/>
      <c r="C219" s="99"/>
      <c r="D219" s="99"/>
      <c r="E219" s="99"/>
      <c r="F219" s="99"/>
      <c r="G219" s="99"/>
      <c r="H219" s="99"/>
      <c r="I219" s="99"/>
      <c r="J219" s="31">
        <f>SUM(J201:J218)</f>
        <v>123722.40000000004</v>
      </c>
      <c r="K219" s="32">
        <f t="shared" ref="K219:V219" si="25">SUM(K201:K218)</f>
        <v>10310.199999999999</v>
      </c>
      <c r="L219" s="32">
        <f t="shared" si="25"/>
        <v>10310.199999999999</v>
      </c>
      <c r="M219" s="32">
        <f t="shared" si="25"/>
        <v>10310.199999999999</v>
      </c>
      <c r="N219" s="32">
        <f t="shared" si="25"/>
        <v>10310.199999999999</v>
      </c>
      <c r="O219" s="32">
        <f t="shared" si="25"/>
        <v>10310.199999999999</v>
      </c>
      <c r="P219" s="32">
        <f t="shared" si="25"/>
        <v>10310.199999999999</v>
      </c>
      <c r="Q219" s="32">
        <f t="shared" si="25"/>
        <v>10310.199999999999</v>
      </c>
      <c r="R219" s="32">
        <f t="shared" si="25"/>
        <v>10310.199999999999</v>
      </c>
      <c r="S219" s="32">
        <f t="shared" si="25"/>
        <v>10310.199999999999</v>
      </c>
      <c r="T219" s="32">
        <f t="shared" si="25"/>
        <v>10310.199999999999</v>
      </c>
      <c r="U219" s="32">
        <f t="shared" si="25"/>
        <v>10310.199999999999</v>
      </c>
      <c r="V219" s="32">
        <f t="shared" si="25"/>
        <v>10310.199999999999</v>
      </c>
    </row>
    <row r="220" spans="1:22" ht="21" customHeight="1" x14ac:dyDescent="0.15">
      <c r="A220" s="89">
        <v>1</v>
      </c>
      <c r="B220" s="83" t="s">
        <v>21</v>
      </c>
      <c r="C220" s="83" t="s">
        <v>162</v>
      </c>
      <c r="D220" s="83" t="s">
        <v>163</v>
      </c>
      <c r="E220" s="83">
        <v>407</v>
      </c>
      <c r="F220" s="83" t="s">
        <v>157</v>
      </c>
      <c r="G220" s="83" t="s">
        <v>25</v>
      </c>
      <c r="H220" s="9">
        <v>2211</v>
      </c>
      <c r="I220" s="17" t="s">
        <v>28</v>
      </c>
      <c r="J220" s="31">
        <v>3438</v>
      </c>
      <c r="K220" s="32">
        <v>286.5</v>
      </c>
      <c r="L220" s="32">
        <v>286.5</v>
      </c>
      <c r="M220" s="32">
        <v>286.5</v>
      </c>
      <c r="N220" s="32">
        <v>286.5</v>
      </c>
      <c r="O220" s="32">
        <v>286.5</v>
      </c>
      <c r="P220" s="32">
        <v>286.5</v>
      </c>
      <c r="Q220" s="32">
        <v>286.5</v>
      </c>
      <c r="R220" s="32">
        <v>286.5</v>
      </c>
      <c r="S220" s="32">
        <v>286.5</v>
      </c>
      <c r="T220" s="32">
        <v>286.5</v>
      </c>
      <c r="U220" s="32">
        <v>286.5</v>
      </c>
      <c r="V220" s="32">
        <v>286.5</v>
      </c>
    </row>
    <row r="221" spans="1:22" ht="21" customHeight="1" x14ac:dyDescent="0.15">
      <c r="A221" s="90"/>
      <c r="B221" s="84"/>
      <c r="C221" s="84"/>
      <c r="D221" s="84"/>
      <c r="E221" s="84"/>
      <c r="F221" s="84"/>
      <c r="G221" s="84"/>
      <c r="H221" s="9">
        <v>2561</v>
      </c>
      <c r="I221" s="17" t="s">
        <v>52</v>
      </c>
      <c r="J221" s="31">
        <v>1200</v>
      </c>
      <c r="K221" s="32">
        <v>100</v>
      </c>
      <c r="L221" s="32">
        <v>100</v>
      </c>
      <c r="M221" s="32">
        <v>100</v>
      </c>
      <c r="N221" s="32">
        <v>100</v>
      </c>
      <c r="O221" s="32">
        <v>100</v>
      </c>
      <c r="P221" s="32">
        <v>100</v>
      </c>
      <c r="Q221" s="32">
        <v>100</v>
      </c>
      <c r="R221" s="32">
        <v>100</v>
      </c>
      <c r="S221" s="32">
        <v>100</v>
      </c>
      <c r="T221" s="32">
        <v>100</v>
      </c>
      <c r="U221" s="32">
        <v>100</v>
      </c>
      <c r="V221" s="32">
        <v>100</v>
      </c>
    </row>
    <row r="222" spans="1:22" ht="21" customHeight="1" x14ac:dyDescent="0.15">
      <c r="A222" s="90"/>
      <c r="B222" s="84"/>
      <c r="C222" s="84"/>
      <c r="D222" s="84"/>
      <c r="E222" s="84"/>
      <c r="F222" s="84"/>
      <c r="G222" s="84"/>
      <c r="H222" s="9">
        <v>3751</v>
      </c>
      <c r="I222" s="17" t="s">
        <v>32</v>
      </c>
      <c r="J222" s="31">
        <v>5760</v>
      </c>
      <c r="K222" s="32">
        <v>480</v>
      </c>
      <c r="L222" s="32">
        <v>480</v>
      </c>
      <c r="M222" s="32">
        <v>480</v>
      </c>
      <c r="N222" s="32">
        <v>480</v>
      </c>
      <c r="O222" s="32">
        <v>480</v>
      </c>
      <c r="P222" s="32">
        <v>480</v>
      </c>
      <c r="Q222" s="32">
        <v>480</v>
      </c>
      <c r="R222" s="32">
        <v>480</v>
      </c>
      <c r="S222" s="32">
        <v>480</v>
      </c>
      <c r="T222" s="32">
        <v>480</v>
      </c>
      <c r="U222" s="32">
        <v>480</v>
      </c>
      <c r="V222" s="32">
        <v>480</v>
      </c>
    </row>
    <row r="223" spans="1:22" ht="21" customHeight="1" x14ac:dyDescent="0.15">
      <c r="A223" s="91"/>
      <c r="B223" s="85"/>
      <c r="C223" s="85"/>
      <c r="D223" s="85"/>
      <c r="E223" s="85"/>
      <c r="F223" s="85"/>
      <c r="G223" s="85"/>
      <c r="H223" s="9">
        <v>3921</v>
      </c>
      <c r="I223" s="17" t="s">
        <v>58</v>
      </c>
      <c r="J223" s="31">
        <v>1518</v>
      </c>
      <c r="K223" s="32">
        <v>126.5</v>
      </c>
      <c r="L223" s="32">
        <v>126.5</v>
      </c>
      <c r="M223" s="32">
        <v>126.5</v>
      </c>
      <c r="N223" s="32">
        <v>126.5</v>
      </c>
      <c r="O223" s="32">
        <v>126.5</v>
      </c>
      <c r="P223" s="32">
        <v>126.5</v>
      </c>
      <c r="Q223" s="32">
        <v>126.5</v>
      </c>
      <c r="R223" s="32">
        <v>126.5</v>
      </c>
      <c r="S223" s="32">
        <v>126.5</v>
      </c>
      <c r="T223" s="32">
        <v>126.5</v>
      </c>
      <c r="U223" s="32">
        <v>126.5</v>
      </c>
      <c r="V223" s="32">
        <v>126.5</v>
      </c>
    </row>
    <row r="224" spans="1:22" ht="21" customHeight="1" x14ac:dyDescent="0.15">
      <c r="A224" s="99" t="s">
        <v>33</v>
      </c>
      <c r="B224" s="99"/>
      <c r="C224" s="99"/>
      <c r="D224" s="99"/>
      <c r="E224" s="99"/>
      <c r="F224" s="99"/>
      <c r="G224" s="99"/>
      <c r="H224" s="99"/>
      <c r="I224" s="99"/>
      <c r="J224" s="31">
        <f>SUM(J220:J223)</f>
        <v>11916</v>
      </c>
      <c r="K224" s="32">
        <f t="shared" ref="K224:V224" si="26">SUM(K220:K223)</f>
        <v>993</v>
      </c>
      <c r="L224" s="32">
        <f t="shared" si="26"/>
        <v>993</v>
      </c>
      <c r="M224" s="32">
        <f t="shared" si="26"/>
        <v>993</v>
      </c>
      <c r="N224" s="32">
        <f t="shared" si="26"/>
        <v>993</v>
      </c>
      <c r="O224" s="32">
        <f t="shared" si="26"/>
        <v>993</v>
      </c>
      <c r="P224" s="32">
        <f t="shared" si="26"/>
        <v>993</v>
      </c>
      <c r="Q224" s="32">
        <f t="shared" si="26"/>
        <v>993</v>
      </c>
      <c r="R224" s="32">
        <f t="shared" si="26"/>
        <v>993</v>
      </c>
      <c r="S224" s="32">
        <f t="shared" si="26"/>
        <v>993</v>
      </c>
      <c r="T224" s="32">
        <f t="shared" si="26"/>
        <v>993</v>
      </c>
      <c r="U224" s="32">
        <f t="shared" si="26"/>
        <v>993</v>
      </c>
      <c r="V224" s="32">
        <f t="shared" si="26"/>
        <v>993</v>
      </c>
    </row>
    <row r="225" spans="1:22" ht="21" customHeight="1" x14ac:dyDescent="0.15">
      <c r="A225" s="89">
        <v>1</v>
      </c>
      <c r="B225" s="83" t="s">
        <v>21</v>
      </c>
      <c r="C225" s="83" t="s">
        <v>164</v>
      </c>
      <c r="D225" s="83" t="s">
        <v>165</v>
      </c>
      <c r="E225" s="83">
        <v>401</v>
      </c>
      <c r="F225" s="83" t="s">
        <v>166</v>
      </c>
      <c r="G225" s="83" t="s">
        <v>25</v>
      </c>
      <c r="H225" s="9">
        <v>2121</v>
      </c>
      <c r="I225" s="17" t="s">
        <v>159</v>
      </c>
      <c r="J225" s="31">
        <v>2520</v>
      </c>
      <c r="K225" s="32">
        <v>210</v>
      </c>
      <c r="L225" s="32">
        <v>210</v>
      </c>
      <c r="M225" s="32">
        <v>210</v>
      </c>
      <c r="N225" s="32">
        <v>210</v>
      </c>
      <c r="O225" s="32">
        <v>210</v>
      </c>
      <c r="P225" s="32">
        <v>210</v>
      </c>
      <c r="Q225" s="32">
        <v>210</v>
      </c>
      <c r="R225" s="32">
        <v>210</v>
      </c>
      <c r="S225" s="32">
        <v>210</v>
      </c>
      <c r="T225" s="32">
        <v>210</v>
      </c>
      <c r="U225" s="32">
        <v>210</v>
      </c>
      <c r="V225" s="32">
        <v>210</v>
      </c>
    </row>
    <row r="226" spans="1:22" ht="21" customHeight="1" x14ac:dyDescent="0.15">
      <c r="A226" s="90"/>
      <c r="B226" s="84"/>
      <c r="C226" s="84"/>
      <c r="D226" s="84"/>
      <c r="E226" s="84"/>
      <c r="F226" s="84"/>
      <c r="G226" s="84"/>
      <c r="H226" s="9">
        <v>2151</v>
      </c>
      <c r="I226" s="17" t="s">
        <v>167</v>
      </c>
      <c r="J226" s="31">
        <v>1256.4000000000001</v>
      </c>
      <c r="K226" s="32">
        <v>104.7</v>
      </c>
      <c r="L226" s="32">
        <v>104.7</v>
      </c>
      <c r="M226" s="32">
        <v>104.7</v>
      </c>
      <c r="N226" s="32">
        <v>104.7</v>
      </c>
      <c r="O226" s="32">
        <v>104.7</v>
      </c>
      <c r="P226" s="32">
        <v>104.7</v>
      </c>
      <c r="Q226" s="32">
        <v>104.7</v>
      </c>
      <c r="R226" s="32">
        <v>104.7</v>
      </c>
      <c r="S226" s="32">
        <v>104.7</v>
      </c>
      <c r="T226" s="32">
        <v>104.7</v>
      </c>
      <c r="U226" s="32">
        <v>104.7</v>
      </c>
      <c r="V226" s="32">
        <v>104.7</v>
      </c>
    </row>
    <row r="227" spans="1:22" ht="21" customHeight="1" x14ac:dyDescent="0.15">
      <c r="A227" s="90"/>
      <c r="B227" s="84"/>
      <c r="C227" s="84"/>
      <c r="D227" s="84"/>
      <c r="E227" s="84"/>
      <c r="F227" s="84"/>
      <c r="G227" s="84"/>
      <c r="H227" s="9">
        <v>2211</v>
      </c>
      <c r="I227" s="17" t="s">
        <v>28</v>
      </c>
      <c r="J227" s="31">
        <v>4197.6000000000004</v>
      </c>
      <c r="K227" s="32">
        <v>349.8</v>
      </c>
      <c r="L227" s="32">
        <v>349.8</v>
      </c>
      <c r="M227" s="32">
        <v>349.8</v>
      </c>
      <c r="N227" s="32">
        <v>349.8</v>
      </c>
      <c r="O227" s="32">
        <v>349.8</v>
      </c>
      <c r="P227" s="32">
        <v>349.8</v>
      </c>
      <c r="Q227" s="32">
        <v>349.8</v>
      </c>
      <c r="R227" s="32">
        <v>349.8</v>
      </c>
      <c r="S227" s="32">
        <v>349.8</v>
      </c>
      <c r="T227" s="32">
        <v>349.8</v>
      </c>
      <c r="U227" s="32">
        <v>349.8</v>
      </c>
      <c r="V227" s="32">
        <v>349.8</v>
      </c>
    </row>
    <row r="228" spans="1:22" ht="21" customHeight="1" x14ac:dyDescent="0.15">
      <c r="A228" s="90"/>
      <c r="B228" s="84"/>
      <c r="C228" s="84"/>
      <c r="D228" s="84"/>
      <c r="E228" s="84"/>
      <c r="F228" s="84"/>
      <c r="G228" s="84"/>
      <c r="H228" s="9">
        <v>3361</v>
      </c>
      <c r="I228" s="17" t="s">
        <v>55</v>
      </c>
      <c r="J228" s="31">
        <v>2234.4</v>
      </c>
      <c r="K228" s="32">
        <v>186.2</v>
      </c>
      <c r="L228" s="32">
        <v>186.2</v>
      </c>
      <c r="M228" s="32">
        <v>186.2</v>
      </c>
      <c r="N228" s="32">
        <v>186.2</v>
      </c>
      <c r="O228" s="32">
        <v>186.2</v>
      </c>
      <c r="P228" s="32">
        <v>186.2</v>
      </c>
      <c r="Q228" s="32">
        <v>186.2</v>
      </c>
      <c r="R228" s="32">
        <v>186.2</v>
      </c>
      <c r="S228" s="32">
        <v>186.2</v>
      </c>
      <c r="T228" s="32">
        <v>186.2</v>
      </c>
      <c r="U228" s="32">
        <v>186.2</v>
      </c>
      <c r="V228" s="32">
        <v>186.2</v>
      </c>
    </row>
    <row r="229" spans="1:22" ht="21" customHeight="1" x14ac:dyDescent="0.15">
      <c r="A229" s="90"/>
      <c r="B229" s="84"/>
      <c r="C229" s="84"/>
      <c r="D229" s="84"/>
      <c r="E229" s="84"/>
      <c r="F229" s="84"/>
      <c r="G229" s="84"/>
      <c r="H229" s="9">
        <v>3612</v>
      </c>
      <c r="I229" s="17" t="s">
        <v>31</v>
      </c>
      <c r="J229" s="31">
        <v>1796.4</v>
      </c>
      <c r="K229" s="32">
        <v>149.69999999999999</v>
      </c>
      <c r="L229" s="32">
        <v>149.69999999999999</v>
      </c>
      <c r="M229" s="32">
        <v>149.69999999999999</v>
      </c>
      <c r="N229" s="32">
        <v>149.69999999999999</v>
      </c>
      <c r="O229" s="32">
        <v>149.69999999999999</v>
      </c>
      <c r="P229" s="32">
        <v>149.69999999999999</v>
      </c>
      <c r="Q229" s="32">
        <v>149.69999999999999</v>
      </c>
      <c r="R229" s="32">
        <v>149.69999999999999</v>
      </c>
      <c r="S229" s="32">
        <v>149.69999999999999</v>
      </c>
      <c r="T229" s="32">
        <v>149.69999999999999</v>
      </c>
      <c r="U229" s="32">
        <v>149.69999999999999</v>
      </c>
      <c r="V229" s="32">
        <v>149.69999999999999</v>
      </c>
    </row>
    <row r="230" spans="1:22" ht="21" customHeight="1" x14ac:dyDescent="0.15">
      <c r="A230" s="91"/>
      <c r="B230" s="85"/>
      <c r="C230" s="85"/>
      <c r="D230" s="85"/>
      <c r="E230" s="85"/>
      <c r="F230" s="85"/>
      <c r="G230" s="85"/>
      <c r="H230" s="9">
        <v>3751</v>
      </c>
      <c r="I230" s="17" t="s">
        <v>32</v>
      </c>
      <c r="J230" s="31">
        <v>3448.8</v>
      </c>
      <c r="K230" s="32">
        <v>287.39999999999998</v>
      </c>
      <c r="L230" s="32">
        <v>287.39999999999998</v>
      </c>
      <c r="M230" s="32">
        <v>287.39999999999998</v>
      </c>
      <c r="N230" s="32">
        <v>287.39999999999998</v>
      </c>
      <c r="O230" s="32">
        <v>287.39999999999998</v>
      </c>
      <c r="P230" s="32">
        <v>287.39999999999998</v>
      </c>
      <c r="Q230" s="32">
        <v>287.39999999999998</v>
      </c>
      <c r="R230" s="32">
        <v>287.39999999999998</v>
      </c>
      <c r="S230" s="32">
        <v>287.39999999999998</v>
      </c>
      <c r="T230" s="32">
        <v>287.39999999999998</v>
      </c>
      <c r="U230" s="32">
        <v>287.39999999999998</v>
      </c>
      <c r="V230" s="32">
        <v>287.39999999999998</v>
      </c>
    </row>
    <row r="231" spans="1:22" ht="21" customHeight="1" x14ac:dyDescent="0.15">
      <c r="A231" s="99" t="s">
        <v>33</v>
      </c>
      <c r="B231" s="99"/>
      <c r="C231" s="99"/>
      <c r="D231" s="99"/>
      <c r="E231" s="99"/>
      <c r="F231" s="99"/>
      <c r="G231" s="99"/>
      <c r="H231" s="99"/>
      <c r="I231" s="99"/>
      <c r="J231" s="31">
        <f>SUM(J225:J230)</f>
        <v>15453.599999999999</v>
      </c>
      <c r="K231" s="32">
        <f t="shared" ref="K231:V231" si="27">SUM(K225:K230)</f>
        <v>1287.8000000000002</v>
      </c>
      <c r="L231" s="32">
        <f t="shared" si="27"/>
        <v>1287.8000000000002</v>
      </c>
      <c r="M231" s="32">
        <f t="shared" si="27"/>
        <v>1287.8000000000002</v>
      </c>
      <c r="N231" s="32">
        <f t="shared" si="27"/>
        <v>1287.8000000000002</v>
      </c>
      <c r="O231" s="32">
        <f t="shared" si="27"/>
        <v>1287.8000000000002</v>
      </c>
      <c r="P231" s="32">
        <f t="shared" si="27"/>
        <v>1287.8000000000002</v>
      </c>
      <c r="Q231" s="32">
        <f t="shared" si="27"/>
        <v>1287.8000000000002</v>
      </c>
      <c r="R231" s="32">
        <f t="shared" si="27"/>
        <v>1287.8000000000002</v>
      </c>
      <c r="S231" s="32">
        <f t="shared" si="27"/>
        <v>1287.8000000000002</v>
      </c>
      <c r="T231" s="32">
        <f t="shared" si="27"/>
        <v>1287.8000000000002</v>
      </c>
      <c r="U231" s="32">
        <f t="shared" si="27"/>
        <v>1287.8000000000002</v>
      </c>
      <c r="V231" s="32">
        <f t="shared" si="27"/>
        <v>1287.8000000000002</v>
      </c>
    </row>
    <row r="232" spans="1:22" s="4" customFormat="1" ht="21" customHeight="1" x14ac:dyDescent="0.15">
      <c r="A232" s="101" t="s">
        <v>168</v>
      </c>
      <c r="B232" s="101"/>
      <c r="C232" s="101"/>
      <c r="D232" s="101"/>
      <c r="E232" s="101"/>
      <c r="F232" s="101"/>
      <c r="G232" s="101"/>
      <c r="H232" s="101"/>
      <c r="I232" s="101"/>
      <c r="J232" s="35">
        <f>SUM(J14+J27+J48+J59+J102+J104+J112+J121+J134+J136+J144+J152+J165+J177+J186+J200+J219+J224+J231)</f>
        <v>7920000</v>
      </c>
      <c r="K232" s="37">
        <f t="shared" ref="K232:V232" si="28">SUM(K14+K27+K48+K59+K102+K104+K112+K121+K134+K136+K144+K152+K165+K177+K186+K200+K219+K224+K231)</f>
        <v>660000</v>
      </c>
      <c r="L232" s="37">
        <f t="shared" si="28"/>
        <v>660000</v>
      </c>
      <c r="M232" s="37">
        <f t="shared" si="28"/>
        <v>660000</v>
      </c>
      <c r="N232" s="37">
        <f t="shared" si="28"/>
        <v>660000</v>
      </c>
      <c r="O232" s="37">
        <f t="shared" si="28"/>
        <v>660000</v>
      </c>
      <c r="P232" s="37">
        <f t="shared" si="28"/>
        <v>660000</v>
      </c>
      <c r="Q232" s="37">
        <f t="shared" si="28"/>
        <v>660000</v>
      </c>
      <c r="R232" s="37">
        <f t="shared" si="28"/>
        <v>660000</v>
      </c>
      <c r="S232" s="37">
        <f t="shared" si="28"/>
        <v>660000</v>
      </c>
      <c r="T232" s="37">
        <f t="shared" si="28"/>
        <v>660000</v>
      </c>
      <c r="U232" s="37">
        <f t="shared" si="28"/>
        <v>660000</v>
      </c>
      <c r="V232" s="37">
        <f t="shared" si="28"/>
        <v>660000</v>
      </c>
    </row>
    <row r="233" spans="1:22" s="12" customFormat="1" ht="21" customHeight="1" x14ac:dyDescent="0.2">
      <c r="A233" s="11"/>
      <c r="C233" s="75" t="s">
        <v>173</v>
      </c>
      <c r="D233" s="75"/>
      <c r="E233" s="75"/>
      <c r="F233" s="75"/>
      <c r="G233" s="75"/>
      <c r="I233" s="36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</row>
    <row r="234" spans="1:22" s="12" customFormat="1" ht="21" customHeight="1" x14ac:dyDescent="0.2">
      <c r="A234" s="11"/>
      <c r="C234" s="75" t="s">
        <v>177</v>
      </c>
      <c r="D234" s="75"/>
      <c r="E234" s="75"/>
      <c r="F234" s="75"/>
      <c r="G234" s="75"/>
      <c r="I234" s="36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</row>
    <row r="235" spans="1:22" s="12" customFormat="1" ht="9" customHeight="1" x14ac:dyDescent="0.2">
      <c r="A235" s="11"/>
      <c r="C235" s="39" t="s">
        <v>174</v>
      </c>
      <c r="D235" s="39"/>
      <c r="E235" s="39"/>
      <c r="F235" s="39"/>
      <c r="G235" s="39"/>
      <c r="I235" s="36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</row>
    <row r="236" spans="1:22" s="12" customFormat="1" ht="10.5" customHeight="1" x14ac:dyDescent="0.2">
      <c r="A236" s="11"/>
      <c r="C236" s="39" t="s">
        <v>175</v>
      </c>
      <c r="D236" s="39"/>
      <c r="E236" s="39"/>
      <c r="F236" s="39"/>
      <c r="G236" s="39"/>
      <c r="I236" s="36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</row>
    <row r="237" spans="1:22" s="12" customFormat="1" ht="12" customHeight="1" x14ac:dyDescent="0.2">
      <c r="A237" s="11"/>
      <c r="C237" s="39" t="s">
        <v>176</v>
      </c>
      <c r="D237" s="39"/>
      <c r="E237" s="39"/>
      <c r="F237" s="39"/>
      <c r="G237" s="39"/>
      <c r="I237" s="36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</row>
    <row r="238" spans="1:22" s="12" customFormat="1" ht="11.25" x14ac:dyDescent="0.2">
      <c r="A238" s="11"/>
      <c r="C238" s="38"/>
      <c r="D238" s="38"/>
      <c r="E238" s="38"/>
      <c r="F238" s="38"/>
      <c r="G238" s="38"/>
      <c r="I238" s="36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</row>
    <row r="239" spans="1:22" s="12" customFormat="1" ht="11.25" x14ac:dyDescent="0.2">
      <c r="A239" s="11"/>
      <c r="C239" s="38"/>
      <c r="D239" s="38"/>
      <c r="E239" s="38"/>
      <c r="F239" s="38"/>
      <c r="G239" s="38"/>
      <c r="I239" s="36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</row>
    <row r="240" spans="1:22" s="12" customFormat="1" x14ac:dyDescent="0.15">
      <c r="A240" s="11"/>
      <c r="I240" s="36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</row>
    <row r="241" spans="1:22" s="12" customFormat="1" x14ac:dyDescent="0.15">
      <c r="A241" s="11"/>
      <c r="I241" s="36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</row>
    <row r="242" spans="1:22" s="12" customFormat="1" x14ac:dyDescent="0.15">
      <c r="A242" s="11"/>
      <c r="I242" s="36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</row>
    <row r="243" spans="1:22" s="12" customFormat="1" x14ac:dyDescent="0.15">
      <c r="A243" s="11"/>
      <c r="I243" s="36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</row>
    <row r="244" spans="1:22" s="12" customFormat="1" x14ac:dyDescent="0.15">
      <c r="A244" s="11"/>
      <c r="I244" s="36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</row>
    <row r="245" spans="1:22" s="12" customFormat="1" x14ac:dyDescent="0.15">
      <c r="A245" s="11"/>
      <c r="I245" s="36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</row>
    <row r="246" spans="1:22" s="12" customFormat="1" x14ac:dyDescent="0.15">
      <c r="A246" s="11"/>
      <c r="I246" s="36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</row>
    <row r="247" spans="1:22" s="12" customFormat="1" x14ac:dyDescent="0.15">
      <c r="A247" s="11"/>
      <c r="I247" s="36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</row>
    <row r="248" spans="1:22" s="12" customFormat="1" x14ac:dyDescent="0.15">
      <c r="A248" s="11"/>
      <c r="I248" s="36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</row>
    <row r="249" spans="1:22" s="12" customFormat="1" x14ac:dyDescent="0.15">
      <c r="A249" s="11"/>
      <c r="I249" s="36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</row>
    <row r="250" spans="1:22" s="12" customFormat="1" x14ac:dyDescent="0.15">
      <c r="A250" s="11"/>
      <c r="I250" s="36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</row>
    <row r="251" spans="1:22" s="12" customFormat="1" x14ac:dyDescent="0.15">
      <c r="A251" s="11"/>
      <c r="I251" s="36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</row>
    <row r="252" spans="1:22" s="12" customFormat="1" x14ac:dyDescent="0.15">
      <c r="A252" s="11"/>
      <c r="I252" s="36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</row>
    <row r="253" spans="1:22" s="12" customFormat="1" x14ac:dyDescent="0.15">
      <c r="A253" s="11"/>
      <c r="I253" s="36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</row>
    <row r="254" spans="1:22" s="12" customFormat="1" x14ac:dyDescent="0.15">
      <c r="A254" s="11"/>
      <c r="I254" s="36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</row>
    <row r="255" spans="1:22" s="12" customFormat="1" x14ac:dyDescent="0.15">
      <c r="A255" s="11"/>
      <c r="I255" s="36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</row>
    <row r="256" spans="1:22" s="12" customFormat="1" x14ac:dyDescent="0.15">
      <c r="A256" s="11"/>
      <c r="I256" s="36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</row>
    <row r="257" spans="1:22" s="12" customFormat="1" x14ac:dyDescent="0.15">
      <c r="A257" s="11"/>
      <c r="I257" s="36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</row>
    <row r="258" spans="1:22" s="12" customFormat="1" x14ac:dyDescent="0.15">
      <c r="A258" s="11"/>
      <c r="I258" s="36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</row>
    <row r="259" spans="1:22" s="12" customFormat="1" x14ac:dyDescent="0.15">
      <c r="A259" s="11"/>
      <c r="I259" s="36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</row>
    <row r="260" spans="1:22" s="12" customFormat="1" x14ac:dyDescent="0.15">
      <c r="A260" s="11"/>
      <c r="I260" s="36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</row>
    <row r="261" spans="1:22" s="12" customFormat="1" x14ac:dyDescent="0.15">
      <c r="A261" s="11"/>
      <c r="I261" s="36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</row>
    <row r="262" spans="1:22" s="12" customFormat="1" x14ac:dyDescent="0.15">
      <c r="A262" s="11"/>
      <c r="I262" s="36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</row>
    <row r="263" spans="1:22" s="12" customFormat="1" x14ac:dyDescent="0.15">
      <c r="A263" s="11"/>
      <c r="I263" s="36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</row>
    <row r="264" spans="1:22" s="12" customFormat="1" x14ac:dyDescent="0.15">
      <c r="A264" s="11"/>
      <c r="I264" s="36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</row>
    <row r="265" spans="1:22" s="12" customFormat="1" x14ac:dyDescent="0.15">
      <c r="A265" s="11"/>
      <c r="I265" s="36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</row>
    <row r="266" spans="1:22" s="12" customFormat="1" x14ac:dyDescent="0.15">
      <c r="A266" s="11"/>
      <c r="I266" s="36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</row>
    <row r="267" spans="1:22" s="12" customFormat="1" x14ac:dyDescent="0.15">
      <c r="A267" s="11"/>
      <c r="I267" s="36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</row>
    <row r="268" spans="1:22" s="12" customFormat="1" x14ac:dyDescent="0.15">
      <c r="A268" s="11"/>
      <c r="I268" s="36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</row>
    <row r="269" spans="1:22" s="12" customFormat="1" x14ac:dyDescent="0.15">
      <c r="A269" s="11"/>
      <c r="I269" s="36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</row>
    <row r="270" spans="1:22" s="12" customFormat="1" x14ac:dyDescent="0.15">
      <c r="A270" s="11"/>
      <c r="I270" s="36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</row>
    <row r="271" spans="1:22" s="12" customFormat="1" x14ac:dyDescent="0.15">
      <c r="A271" s="11"/>
      <c r="I271" s="36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</row>
    <row r="272" spans="1:22" s="12" customFormat="1" x14ac:dyDescent="0.15">
      <c r="A272" s="11"/>
      <c r="I272" s="36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</row>
    <row r="273" spans="1:22" s="12" customFormat="1" x14ac:dyDescent="0.15">
      <c r="A273" s="11"/>
      <c r="I273" s="36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</row>
    <row r="274" spans="1:22" s="12" customFormat="1" x14ac:dyDescent="0.15">
      <c r="A274" s="11"/>
      <c r="I274" s="36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</row>
    <row r="275" spans="1:22" s="12" customFormat="1" x14ac:dyDescent="0.15">
      <c r="A275" s="11"/>
      <c r="I275" s="36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</row>
    <row r="276" spans="1:22" s="12" customFormat="1" x14ac:dyDescent="0.15">
      <c r="A276" s="11"/>
      <c r="I276" s="36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</row>
    <row r="277" spans="1:22" s="12" customFormat="1" x14ac:dyDescent="0.15">
      <c r="A277" s="11"/>
      <c r="I277" s="36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</row>
    <row r="278" spans="1:22" s="12" customFormat="1" x14ac:dyDescent="0.15">
      <c r="A278" s="11"/>
      <c r="I278" s="36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</row>
    <row r="279" spans="1:22" s="12" customFormat="1" x14ac:dyDescent="0.15">
      <c r="A279" s="11"/>
      <c r="I279" s="36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</row>
    <row r="280" spans="1:22" s="12" customFormat="1" x14ac:dyDescent="0.15">
      <c r="A280" s="11"/>
      <c r="I280" s="36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</row>
    <row r="281" spans="1:22" s="12" customFormat="1" x14ac:dyDescent="0.15">
      <c r="A281" s="11"/>
      <c r="I281" s="36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</row>
    <row r="282" spans="1:22" s="12" customFormat="1" x14ac:dyDescent="0.15">
      <c r="A282" s="11"/>
      <c r="I282" s="36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</row>
    <row r="283" spans="1:22" s="12" customFormat="1" x14ac:dyDescent="0.15">
      <c r="A283" s="11"/>
      <c r="I283" s="36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</row>
    <row r="284" spans="1:22" s="12" customFormat="1" x14ac:dyDescent="0.15">
      <c r="A284" s="11"/>
      <c r="I284" s="36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</row>
    <row r="285" spans="1:22" s="12" customFormat="1" x14ac:dyDescent="0.15">
      <c r="A285" s="11"/>
      <c r="I285" s="36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</row>
    <row r="286" spans="1:22" s="12" customFormat="1" x14ac:dyDescent="0.15">
      <c r="A286" s="11"/>
      <c r="I286" s="36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</row>
    <row r="287" spans="1:22" s="12" customFormat="1" x14ac:dyDescent="0.15">
      <c r="A287" s="11"/>
      <c r="I287" s="36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</row>
    <row r="288" spans="1:22" s="12" customFormat="1" x14ac:dyDescent="0.15">
      <c r="A288" s="11"/>
      <c r="I288" s="36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</row>
    <row r="289" spans="1:22" s="12" customFormat="1" x14ac:dyDescent="0.15">
      <c r="A289" s="11"/>
      <c r="I289" s="36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</row>
    <row r="290" spans="1:22" s="12" customFormat="1" x14ac:dyDescent="0.15">
      <c r="A290" s="11"/>
      <c r="I290" s="36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</row>
    <row r="291" spans="1:22" s="12" customFormat="1" x14ac:dyDescent="0.15">
      <c r="A291" s="11"/>
      <c r="I291" s="36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</row>
    <row r="292" spans="1:22" s="12" customFormat="1" x14ac:dyDescent="0.15">
      <c r="A292" s="11"/>
      <c r="I292" s="36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</row>
    <row r="293" spans="1:22" s="12" customFormat="1" x14ac:dyDescent="0.15">
      <c r="A293" s="11"/>
      <c r="I293" s="36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</row>
    <row r="294" spans="1:22" s="12" customFormat="1" x14ac:dyDescent="0.15">
      <c r="A294" s="11"/>
      <c r="I294" s="36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</row>
    <row r="295" spans="1:22" s="12" customFormat="1" x14ac:dyDescent="0.15">
      <c r="A295" s="11"/>
      <c r="I295" s="36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</row>
    <row r="296" spans="1:22" s="12" customFormat="1" x14ac:dyDescent="0.15">
      <c r="A296" s="11"/>
      <c r="I296" s="36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</row>
    <row r="297" spans="1:22" s="12" customFormat="1" x14ac:dyDescent="0.15">
      <c r="A297" s="11"/>
      <c r="I297" s="36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</row>
    <row r="298" spans="1:22" s="12" customFormat="1" x14ac:dyDescent="0.15">
      <c r="A298" s="11"/>
      <c r="I298" s="36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</row>
    <row r="299" spans="1:22" s="12" customFormat="1" x14ac:dyDescent="0.15">
      <c r="A299" s="11"/>
      <c r="I299" s="36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</row>
    <row r="300" spans="1:22" s="12" customFormat="1" x14ac:dyDescent="0.15">
      <c r="A300" s="11"/>
      <c r="I300" s="36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</row>
    <row r="301" spans="1:22" s="12" customFormat="1" x14ac:dyDescent="0.15">
      <c r="A301" s="11"/>
      <c r="I301" s="36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</row>
    <row r="302" spans="1:22" s="12" customFormat="1" x14ac:dyDescent="0.15">
      <c r="A302" s="11"/>
      <c r="I302" s="36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</row>
    <row r="303" spans="1:22" s="12" customFormat="1" x14ac:dyDescent="0.15">
      <c r="A303" s="11"/>
      <c r="I303" s="36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</row>
    <row r="304" spans="1:22" s="12" customFormat="1" x14ac:dyDescent="0.15">
      <c r="A304" s="11"/>
      <c r="I304" s="36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</row>
    <row r="305" spans="1:22" s="12" customFormat="1" x14ac:dyDescent="0.15">
      <c r="A305" s="11"/>
      <c r="I305" s="36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</row>
    <row r="306" spans="1:22" s="12" customFormat="1" x14ac:dyDescent="0.15">
      <c r="A306" s="11"/>
      <c r="I306" s="36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</row>
    <row r="307" spans="1:22" s="12" customFormat="1" x14ac:dyDescent="0.15">
      <c r="A307" s="11"/>
      <c r="I307" s="36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</row>
    <row r="308" spans="1:22" s="12" customFormat="1" x14ac:dyDescent="0.15">
      <c r="A308" s="11"/>
      <c r="I308" s="36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</row>
    <row r="309" spans="1:22" s="12" customFormat="1" x14ac:dyDescent="0.15">
      <c r="A309" s="11"/>
      <c r="I309" s="36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</row>
    <row r="310" spans="1:22" s="12" customFormat="1" x14ac:dyDescent="0.15">
      <c r="A310" s="11"/>
      <c r="I310" s="36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</row>
    <row r="311" spans="1:22" s="12" customFormat="1" x14ac:dyDescent="0.15">
      <c r="A311" s="11"/>
      <c r="I311" s="36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</row>
    <row r="312" spans="1:22" s="12" customFormat="1" x14ac:dyDescent="0.15">
      <c r="A312" s="11"/>
      <c r="I312" s="36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</row>
    <row r="313" spans="1:22" s="12" customFormat="1" x14ac:dyDescent="0.15">
      <c r="A313" s="11"/>
      <c r="I313" s="36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</row>
    <row r="314" spans="1:22" s="12" customFormat="1" x14ac:dyDescent="0.15">
      <c r="A314" s="11"/>
      <c r="I314" s="36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</row>
    <row r="315" spans="1:22" s="12" customFormat="1" x14ac:dyDescent="0.15">
      <c r="A315" s="11"/>
      <c r="I315" s="36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</row>
    <row r="316" spans="1:22" s="12" customFormat="1" x14ac:dyDescent="0.15">
      <c r="A316" s="11"/>
      <c r="I316" s="36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</row>
    <row r="317" spans="1:22" s="12" customFormat="1" x14ac:dyDescent="0.15">
      <c r="A317" s="11"/>
      <c r="I317" s="36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</row>
    <row r="318" spans="1:22" s="12" customFormat="1" x14ac:dyDescent="0.15">
      <c r="A318" s="11"/>
      <c r="I318" s="36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</row>
    <row r="319" spans="1:22" s="12" customFormat="1" x14ac:dyDescent="0.15">
      <c r="A319" s="11"/>
      <c r="I319" s="36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</row>
    <row r="320" spans="1:22" s="12" customFormat="1" x14ac:dyDescent="0.15">
      <c r="A320" s="11"/>
      <c r="I320" s="36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</row>
    <row r="321" spans="1:22" s="12" customFormat="1" x14ac:dyDescent="0.15">
      <c r="A321" s="11"/>
      <c r="I321" s="36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</row>
    <row r="322" spans="1:22" s="12" customFormat="1" x14ac:dyDescent="0.15">
      <c r="A322" s="11"/>
      <c r="I322" s="36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</row>
    <row r="323" spans="1:22" s="12" customFormat="1" x14ac:dyDescent="0.15">
      <c r="A323" s="11"/>
      <c r="I323" s="36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</row>
    <row r="324" spans="1:22" s="12" customFormat="1" x14ac:dyDescent="0.15">
      <c r="A324" s="11"/>
      <c r="I324" s="36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</row>
    <row r="325" spans="1:22" s="12" customFormat="1" x14ac:dyDescent="0.15">
      <c r="A325" s="11"/>
      <c r="I325" s="36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</row>
    <row r="326" spans="1:22" s="12" customFormat="1" x14ac:dyDescent="0.15">
      <c r="A326" s="11"/>
      <c r="I326" s="36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</row>
    <row r="327" spans="1:22" s="12" customFormat="1" x14ac:dyDescent="0.15">
      <c r="A327" s="11"/>
      <c r="I327" s="36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</row>
    <row r="328" spans="1:22" s="12" customFormat="1" x14ac:dyDescent="0.15">
      <c r="A328" s="11"/>
      <c r="I328" s="36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</row>
    <row r="329" spans="1:22" s="12" customFormat="1" x14ac:dyDescent="0.15">
      <c r="A329" s="11"/>
      <c r="I329" s="36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</row>
    <row r="330" spans="1:22" s="12" customFormat="1" x14ac:dyDescent="0.15">
      <c r="A330" s="11"/>
      <c r="I330" s="36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</row>
    <row r="331" spans="1:22" s="12" customFormat="1" x14ac:dyDescent="0.15">
      <c r="A331" s="11"/>
      <c r="I331" s="36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</row>
    <row r="332" spans="1:22" s="12" customFormat="1" x14ac:dyDescent="0.15">
      <c r="A332" s="11"/>
      <c r="I332" s="36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</row>
    <row r="333" spans="1:22" s="12" customFormat="1" x14ac:dyDescent="0.15">
      <c r="A333" s="11"/>
      <c r="I333" s="36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</row>
    <row r="334" spans="1:22" s="12" customFormat="1" x14ac:dyDescent="0.15">
      <c r="A334" s="11"/>
      <c r="I334" s="36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</row>
    <row r="335" spans="1:22" s="12" customFormat="1" x14ac:dyDescent="0.15">
      <c r="A335" s="11"/>
      <c r="I335" s="36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</row>
    <row r="336" spans="1:22" s="12" customFormat="1" x14ac:dyDescent="0.15">
      <c r="A336" s="11"/>
      <c r="I336" s="36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</row>
    <row r="337" spans="1:22" s="12" customFormat="1" x14ac:dyDescent="0.15">
      <c r="A337" s="11"/>
      <c r="I337" s="36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</row>
    <row r="338" spans="1:22" s="12" customFormat="1" x14ac:dyDescent="0.15">
      <c r="A338" s="11"/>
      <c r="I338" s="36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</row>
    <row r="339" spans="1:22" s="12" customFormat="1" x14ac:dyDescent="0.15">
      <c r="A339" s="11"/>
      <c r="I339" s="36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</row>
    <row r="340" spans="1:22" s="12" customFormat="1" x14ac:dyDescent="0.15">
      <c r="A340" s="11"/>
      <c r="I340" s="36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</row>
    <row r="341" spans="1:22" s="12" customFormat="1" x14ac:dyDescent="0.15">
      <c r="A341" s="11"/>
      <c r="I341" s="36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</row>
    <row r="342" spans="1:22" s="12" customFormat="1" x14ac:dyDescent="0.15">
      <c r="A342" s="11"/>
      <c r="I342" s="36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</row>
    <row r="343" spans="1:22" s="12" customFormat="1" x14ac:dyDescent="0.15">
      <c r="A343" s="11"/>
      <c r="I343" s="36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</row>
    <row r="344" spans="1:22" s="12" customFormat="1" x14ac:dyDescent="0.15">
      <c r="A344" s="11"/>
      <c r="I344" s="36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</row>
    <row r="345" spans="1:22" s="12" customFormat="1" x14ac:dyDescent="0.15">
      <c r="A345" s="11"/>
      <c r="I345" s="36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</row>
    <row r="346" spans="1:22" s="12" customFormat="1" x14ac:dyDescent="0.15">
      <c r="A346" s="11"/>
      <c r="I346" s="36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</row>
    <row r="347" spans="1:22" s="12" customFormat="1" x14ac:dyDescent="0.15">
      <c r="A347" s="11"/>
      <c r="I347" s="36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</row>
    <row r="348" spans="1:22" s="12" customFormat="1" x14ac:dyDescent="0.15">
      <c r="A348" s="11"/>
      <c r="I348" s="36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</row>
    <row r="349" spans="1:22" s="12" customFormat="1" x14ac:dyDescent="0.15">
      <c r="A349" s="11"/>
      <c r="I349" s="36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</row>
    <row r="350" spans="1:22" s="12" customFormat="1" x14ac:dyDescent="0.15">
      <c r="A350" s="11"/>
      <c r="I350" s="36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</row>
    <row r="351" spans="1:22" s="12" customFormat="1" x14ac:dyDescent="0.15">
      <c r="A351" s="11"/>
      <c r="I351" s="36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</row>
    <row r="352" spans="1:22" s="12" customFormat="1" x14ac:dyDescent="0.15">
      <c r="A352" s="11"/>
      <c r="I352" s="36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</row>
    <row r="353" spans="1:22" s="12" customFormat="1" x14ac:dyDescent="0.15">
      <c r="A353" s="11"/>
      <c r="I353" s="36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</row>
    <row r="354" spans="1:22" s="12" customFormat="1" x14ac:dyDescent="0.15">
      <c r="A354" s="11"/>
      <c r="I354" s="36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</row>
    <row r="355" spans="1:22" s="12" customFormat="1" x14ac:dyDescent="0.15">
      <c r="A355" s="11"/>
      <c r="I355" s="36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</row>
    <row r="356" spans="1:22" s="12" customFormat="1" x14ac:dyDescent="0.15">
      <c r="A356" s="11"/>
      <c r="I356" s="36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</row>
    <row r="357" spans="1:22" s="12" customFormat="1" x14ac:dyDescent="0.15">
      <c r="A357" s="11"/>
      <c r="I357" s="36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</row>
    <row r="358" spans="1:22" s="12" customFormat="1" x14ac:dyDescent="0.15">
      <c r="A358" s="11"/>
      <c r="I358" s="36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</row>
    <row r="359" spans="1:22" s="12" customFormat="1" x14ac:dyDescent="0.15">
      <c r="A359" s="11"/>
      <c r="I359" s="36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</row>
    <row r="360" spans="1:22" s="12" customFormat="1" x14ac:dyDescent="0.15">
      <c r="A360" s="11"/>
      <c r="I360" s="36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</row>
    <row r="361" spans="1:22" s="12" customFormat="1" x14ac:dyDescent="0.15">
      <c r="A361" s="11"/>
      <c r="I361" s="36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</row>
    <row r="362" spans="1:22" s="12" customFormat="1" x14ac:dyDescent="0.15">
      <c r="A362" s="11"/>
      <c r="I362" s="36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</row>
    <row r="363" spans="1:22" s="12" customFormat="1" x14ac:dyDescent="0.15">
      <c r="A363" s="11"/>
      <c r="I363" s="36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</row>
    <row r="364" spans="1:22" s="12" customFormat="1" x14ac:dyDescent="0.15">
      <c r="A364" s="11"/>
      <c r="I364" s="36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</row>
    <row r="365" spans="1:22" s="12" customFormat="1" x14ac:dyDescent="0.15">
      <c r="A365" s="11"/>
      <c r="I365" s="36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</row>
    <row r="366" spans="1:22" s="12" customFormat="1" x14ac:dyDescent="0.15">
      <c r="A366" s="11"/>
      <c r="I366" s="36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</row>
    <row r="367" spans="1:22" s="12" customFormat="1" x14ac:dyDescent="0.15">
      <c r="A367" s="11"/>
      <c r="I367" s="36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</row>
    <row r="368" spans="1:22" s="12" customFormat="1" x14ac:dyDescent="0.15">
      <c r="A368" s="11"/>
      <c r="I368" s="36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</row>
    <row r="369" spans="1:22" s="12" customFormat="1" x14ac:dyDescent="0.15">
      <c r="A369" s="11"/>
      <c r="I369" s="36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</row>
    <row r="370" spans="1:22" s="12" customFormat="1" x14ac:dyDescent="0.15">
      <c r="A370" s="11"/>
      <c r="I370" s="36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</row>
    <row r="371" spans="1:22" s="12" customFormat="1" x14ac:dyDescent="0.15">
      <c r="A371" s="11"/>
      <c r="I371" s="36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</row>
    <row r="372" spans="1:22" s="12" customFormat="1" x14ac:dyDescent="0.15">
      <c r="A372" s="11"/>
      <c r="I372" s="36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</row>
    <row r="373" spans="1:22" s="12" customFormat="1" x14ac:dyDescent="0.15">
      <c r="A373" s="11"/>
      <c r="I373" s="36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</row>
    <row r="374" spans="1:22" s="12" customFormat="1" x14ac:dyDescent="0.15">
      <c r="A374" s="11"/>
      <c r="I374" s="36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</row>
    <row r="375" spans="1:22" s="12" customFormat="1" x14ac:dyDescent="0.15">
      <c r="A375" s="11"/>
      <c r="I375" s="36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</row>
    <row r="376" spans="1:22" s="12" customFormat="1" x14ac:dyDescent="0.15">
      <c r="A376" s="11"/>
      <c r="I376" s="36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</row>
    <row r="377" spans="1:22" s="12" customFormat="1" x14ac:dyDescent="0.15">
      <c r="A377" s="11"/>
      <c r="I377" s="36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</row>
    <row r="378" spans="1:22" s="12" customFormat="1" x14ac:dyDescent="0.15">
      <c r="A378" s="11"/>
      <c r="I378" s="36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</row>
    <row r="379" spans="1:22" s="12" customFormat="1" x14ac:dyDescent="0.15">
      <c r="A379" s="11"/>
      <c r="I379" s="36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</row>
    <row r="380" spans="1:22" s="12" customFormat="1" x14ac:dyDescent="0.15">
      <c r="A380" s="11"/>
      <c r="I380" s="36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</row>
    <row r="381" spans="1:22" s="12" customFormat="1" x14ac:dyDescent="0.15">
      <c r="A381" s="11"/>
      <c r="I381" s="36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</row>
    <row r="382" spans="1:22" s="12" customFormat="1" x14ac:dyDescent="0.15">
      <c r="A382" s="11"/>
      <c r="I382" s="36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</row>
    <row r="383" spans="1:22" s="12" customFormat="1" x14ac:dyDescent="0.15">
      <c r="A383" s="11"/>
      <c r="I383" s="36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</row>
    <row r="384" spans="1:22" s="12" customFormat="1" x14ac:dyDescent="0.15">
      <c r="A384" s="11"/>
      <c r="I384" s="36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</row>
    <row r="385" spans="1:22" s="12" customFormat="1" x14ac:dyDescent="0.15">
      <c r="A385" s="11"/>
      <c r="I385" s="36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</row>
    <row r="386" spans="1:22" s="12" customFormat="1" x14ac:dyDescent="0.15">
      <c r="A386" s="11"/>
      <c r="I386" s="36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</row>
    <row r="387" spans="1:22" s="12" customFormat="1" x14ac:dyDescent="0.15">
      <c r="A387" s="11"/>
      <c r="I387" s="36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</row>
    <row r="388" spans="1:22" s="12" customFormat="1" x14ac:dyDescent="0.15">
      <c r="A388" s="11"/>
      <c r="I388" s="36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</row>
    <row r="389" spans="1:22" s="12" customFormat="1" x14ac:dyDescent="0.15">
      <c r="A389" s="11"/>
      <c r="I389" s="36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</row>
    <row r="390" spans="1:22" s="12" customFormat="1" x14ac:dyDescent="0.15">
      <c r="A390" s="11"/>
      <c r="I390" s="36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</row>
    <row r="391" spans="1:22" s="12" customFormat="1" x14ac:dyDescent="0.15">
      <c r="A391" s="11"/>
      <c r="I391" s="36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</row>
    <row r="392" spans="1:22" s="12" customFormat="1" x14ac:dyDescent="0.15">
      <c r="A392" s="11"/>
      <c r="I392" s="36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</row>
    <row r="393" spans="1:22" s="12" customFormat="1" x14ac:dyDescent="0.15">
      <c r="A393" s="11"/>
      <c r="I393" s="36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</row>
    <row r="394" spans="1:22" s="12" customFormat="1" x14ac:dyDescent="0.15">
      <c r="A394" s="11"/>
      <c r="I394" s="36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</row>
    <row r="395" spans="1:22" s="12" customFormat="1" x14ac:dyDescent="0.15">
      <c r="A395" s="11"/>
      <c r="I395" s="36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</row>
    <row r="396" spans="1:22" s="12" customFormat="1" x14ac:dyDescent="0.15">
      <c r="A396" s="11"/>
      <c r="I396" s="36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</row>
    <row r="397" spans="1:22" s="12" customFormat="1" x14ac:dyDescent="0.15">
      <c r="A397" s="11"/>
      <c r="I397" s="36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</row>
    <row r="398" spans="1:22" s="12" customFormat="1" x14ac:dyDescent="0.15">
      <c r="A398" s="11"/>
      <c r="I398" s="36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</row>
    <row r="399" spans="1:22" s="12" customFormat="1" x14ac:dyDescent="0.15">
      <c r="A399" s="11"/>
      <c r="I399" s="36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</row>
    <row r="400" spans="1:22" s="12" customFormat="1" x14ac:dyDescent="0.15">
      <c r="A400" s="11"/>
      <c r="I400" s="36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</row>
    <row r="401" spans="1:22" s="12" customFormat="1" x14ac:dyDescent="0.15">
      <c r="A401" s="11"/>
      <c r="I401" s="36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</row>
    <row r="402" spans="1:22" s="12" customFormat="1" x14ac:dyDescent="0.15">
      <c r="A402" s="11"/>
      <c r="I402" s="36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</row>
    <row r="403" spans="1:22" s="12" customFormat="1" x14ac:dyDescent="0.15">
      <c r="A403" s="11"/>
      <c r="I403" s="36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</row>
    <row r="404" spans="1:22" s="12" customFormat="1" x14ac:dyDescent="0.15">
      <c r="A404" s="11"/>
      <c r="I404" s="36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</row>
    <row r="405" spans="1:22" s="12" customFormat="1" x14ac:dyDescent="0.15">
      <c r="A405" s="11"/>
      <c r="I405" s="36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</row>
    <row r="406" spans="1:22" s="12" customFormat="1" x14ac:dyDescent="0.15">
      <c r="A406" s="11"/>
      <c r="I406" s="36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</row>
    <row r="407" spans="1:22" s="12" customFormat="1" x14ac:dyDescent="0.15">
      <c r="A407" s="11"/>
      <c r="I407" s="36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</row>
    <row r="408" spans="1:22" s="12" customFormat="1" x14ac:dyDescent="0.15">
      <c r="A408" s="11"/>
      <c r="I408" s="36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</row>
    <row r="409" spans="1:22" s="12" customFormat="1" x14ac:dyDescent="0.15">
      <c r="A409" s="11"/>
      <c r="I409" s="36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</row>
    <row r="410" spans="1:22" s="12" customFormat="1" x14ac:dyDescent="0.15">
      <c r="A410" s="11"/>
      <c r="I410" s="36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</row>
    <row r="411" spans="1:22" s="12" customFormat="1" x14ac:dyDescent="0.15">
      <c r="A411" s="11"/>
      <c r="I411" s="36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</row>
    <row r="412" spans="1:22" s="12" customFormat="1" x14ac:dyDescent="0.15">
      <c r="A412" s="11"/>
      <c r="I412" s="36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</row>
    <row r="413" spans="1:22" s="12" customFormat="1" x14ac:dyDescent="0.15">
      <c r="A413" s="11"/>
      <c r="I413" s="36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</row>
    <row r="414" spans="1:22" s="12" customFormat="1" x14ac:dyDescent="0.15">
      <c r="A414" s="11"/>
      <c r="I414" s="36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</row>
    <row r="415" spans="1:22" s="12" customFormat="1" x14ac:dyDescent="0.15">
      <c r="A415" s="11"/>
      <c r="I415" s="36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</row>
    <row r="416" spans="1:22" s="12" customFormat="1" x14ac:dyDescent="0.15">
      <c r="A416" s="11"/>
      <c r="I416" s="36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</row>
    <row r="417" spans="1:22" s="12" customFormat="1" x14ac:dyDescent="0.15">
      <c r="A417" s="11"/>
      <c r="I417" s="36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</row>
    <row r="418" spans="1:22" s="12" customFormat="1" x14ac:dyDescent="0.15">
      <c r="A418" s="11"/>
      <c r="I418" s="36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</row>
    <row r="419" spans="1:22" s="12" customFormat="1" x14ac:dyDescent="0.15">
      <c r="A419" s="11"/>
      <c r="I419" s="36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</row>
    <row r="420" spans="1:22" s="12" customFormat="1" x14ac:dyDescent="0.15">
      <c r="A420" s="11"/>
      <c r="I420" s="36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</row>
    <row r="421" spans="1:22" s="12" customFormat="1" x14ac:dyDescent="0.15">
      <c r="A421" s="11"/>
      <c r="I421" s="36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</row>
    <row r="422" spans="1:22" s="12" customFormat="1" x14ac:dyDescent="0.15">
      <c r="A422" s="11"/>
      <c r="I422" s="36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</row>
    <row r="423" spans="1:22" s="12" customFormat="1" x14ac:dyDescent="0.15">
      <c r="A423" s="11"/>
      <c r="I423" s="36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</row>
    <row r="424" spans="1:22" s="12" customFormat="1" x14ac:dyDescent="0.15">
      <c r="A424" s="11"/>
      <c r="I424" s="36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</row>
    <row r="425" spans="1:22" s="12" customFormat="1" x14ac:dyDescent="0.15">
      <c r="A425" s="11"/>
      <c r="I425" s="36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</row>
    <row r="426" spans="1:22" s="12" customFormat="1" x14ac:dyDescent="0.15">
      <c r="A426" s="11"/>
      <c r="I426" s="36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</row>
    <row r="427" spans="1:22" s="12" customFormat="1" x14ac:dyDescent="0.15">
      <c r="A427" s="11"/>
      <c r="I427" s="36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</row>
    <row r="428" spans="1:22" s="12" customFormat="1" x14ac:dyDescent="0.15">
      <c r="A428" s="11"/>
      <c r="I428" s="36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</row>
    <row r="429" spans="1:22" s="12" customFormat="1" x14ac:dyDescent="0.15">
      <c r="A429" s="11"/>
      <c r="I429" s="36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</row>
    <row r="430" spans="1:22" s="12" customFormat="1" x14ac:dyDescent="0.15">
      <c r="A430" s="11"/>
      <c r="I430" s="36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</row>
    <row r="431" spans="1:22" s="12" customFormat="1" x14ac:dyDescent="0.15">
      <c r="A431" s="11"/>
      <c r="I431" s="36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</row>
    <row r="432" spans="1:22" s="12" customFormat="1" x14ac:dyDescent="0.15">
      <c r="A432" s="11"/>
      <c r="I432" s="36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</row>
    <row r="433" spans="1:22" s="12" customFormat="1" x14ac:dyDescent="0.15">
      <c r="A433" s="11"/>
      <c r="I433" s="36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</row>
    <row r="434" spans="1:22" s="12" customFormat="1" x14ac:dyDescent="0.15">
      <c r="A434" s="11"/>
      <c r="I434" s="36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</row>
    <row r="435" spans="1:22" s="12" customFormat="1" x14ac:dyDescent="0.15">
      <c r="A435" s="11"/>
      <c r="I435" s="36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</row>
    <row r="436" spans="1:22" s="12" customFormat="1" x14ac:dyDescent="0.15">
      <c r="A436" s="11"/>
      <c r="I436" s="36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</row>
    <row r="437" spans="1:22" s="12" customFormat="1" x14ac:dyDescent="0.15">
      <c r="A437" s="11"/>
      <c r="I437" s="36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</row>
    <row r="438" spans="1:22" s="12" customFormat="1" x14ac:dyDescent="0.15">
      <c r="A438" s="11"/>
      <c r="I438" s="36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</row>
    <row r="439" spans="1:22" s="12" customFormat="1" x14ac:dyDescent="0.15">
      <c r="A439" s="11"/>
      <c r="I439" s="36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</row>
    <row r="440" spans="1:22" s="12" customFormat="1" x14ac:dyDescent="0.15">
      <c r="A440" s="11"/>
      <c r="I440" s="36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</row>
    <row r="441" spans="1:22" s="12" customFormat="1" x14ac:dyDescent="0.15">
      <c r="A441" s="11"/>
      <c r="I441" s="36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</row>
    <row r="442" spans="1:22" s="12" customFormat="1" x14ac:dyDescent="0.15">
      <c r="A442" s="11"/>
      <c r="I442" s="36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</row>
    <row r="443" spans="1:22" s="12" customFormat="1" x14ac:dyDescent="0.15">
      <c r="A443" s="11"/>
      <c r="I443" s="36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</row>
    <row r="444" spans="1:22" s="12" customFormat="1" x14ac:dyDescent="0.15">
      <c r="A444" s="11"/>
      <c r="I444" s="36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</row>
    <row r="445" spans="1:22" s="12" customFormat="1" x14ac:dyDescent="0.15">
      <c r="A445" s="11"/>
      <c r="I445" s="36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</row>
    <row r="446" spans="1:22" s="12" customFormat="1" x14ac:dyDescent="0.15">
      <c r="A446" s="11"/>
      <c r="I446" s="36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</row>
    <row r="447" spans="1:22" s="12" customFormat="1" x14ac:dyDescent="0.15">
      <c r="A447" s="11"/>
      <c r="I447" s="36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</row>
    <row r="448" spans="1:22" s="12" customFormat="1" x14ac:dyDescent="0.15">
      <c r="A448" s="11"/>
      <c r="I448" s="36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</row>
    <row r="449" spans="1:22" s="12" customFormat="1" x14ac:dyDescent="0.15">
      <c r="A449" s="11"/>
      <c r="I449" s="36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</row>
    <row r="450" spans="1:22" s="12" customFormat="1" x14ac:dyDescent="0.15">
      <c r="A450" s="11"/>
      <c r="I450" s="36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</row>
    <row r="451" spans="1:22" s="12" customFormat="1" x14ac:dyDescent="0.15">
      <c r="A451" s="11"/>
      <c r="I451" s="36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</row>
    <row r="452" spans="1:22" s="12" customFormat="1" x14ac:dyDescent="0.15">
      <c r="A452" s="11"/>
      <c r="I452" s="36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</row>
    <row r="453" spans="1:22" s="12" customFormat="1" x14ac:dyDescent="0.15">
      <c r="A453" s="11"/>
      <c r="I453" s="36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</row>
    <row r="454" spans="1:22" s="12" customFormat="1" x14ac:dyDescent="0.15">
      <c r="A454" s="11"/>
      <c r="I454" s="36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</row>
    <row r="455" spans="1:22" s="12" customFormat="1" x14ac:dyDescent="0.15">
      <c r="A455" s="11"/>
      <c r="I455" s="36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</row>
    <row r="456" spans="1:22" s="12" customFormat="1" x14ac:dyDescent="0.15">
      <c r="A456" s="11"/>
      <c r="I456" s="36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</row>
    <row r="457" spans="1:22" s="12" customFormat="1" x14ac:dyDescent="0.15">
      <c r="A457" s="11"/>
      <c r="I457" s="36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</row>
    <row r="458" spans="1:22" s="12" customFormat="1" x14ac:dyDescent="0.15">
      <c r="A458" s="11"/>
      <c r="I458" s="36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</row>
    <row r="459" spans="1:22" s="12" customFormat="1" x14ac:dyDescent="0.15">
      <c r="A459" s="11"/>
      <c r="I459" s="36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</row>
    <row r="460" spans="1:22" s="12" customFormat="1" x14ac:dyDescent="0.15">
      <c r="A460" s="11"/>
      <c r="I460" s="36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</row>
    <row r="461" spans="1:22" s="12" customFormat="1" x14ac:dyDescent="0.15">
      <c r="A461" s="11"/>
      <c r="I461" s="36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</row>
    <row r="462" spans="1:22" s="12" customFormat="1" x14ac:dyDescent="0.15">
      <c r="A462" s="11"/>
      <c r="I462" s="36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</row>
    <row r="463" spans="1:22" s="12" customFormat="1" x14ac:dyDescent="0.15">
      <c r="A463" s="11"/>
      <c r="I463" s="36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</row>
    <row r="464" spans="1:22" s="12" customFormat="1" x14ac:dyDescent="0.15">
      <c r="A464" s="11"/>
      <c r="I464" s="36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</row>
    <row r="465" spans="1:22" s="12" customFormat="1" x14ac:dyDescent="0.15">
      <c r="A465" s="11"/>
      <c r="I465" s="36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</row>
    <row r="466" spans="1:22" s="12" customFormat="1" x14ac:dyDescent="0.15">
      <c r="A466" s="11"/>
      <c r="I466" s="36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</row>
    <row r="467" spans="1:22" s="12" customFormat="1" x14ac:dyDescent="0.15">
      <c r="A467" s="11"/>
      <c r="I467" s="36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</row>
    <row r="468" spans="1:22" s="12" customFormat="1" x14ac:dyDescent="0.15">
      <c r="A468" s="11"/>
      <c r="I468" s="36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</row>
    <row r="469" spans="1:22" s="12" customFormat="1" x14ac:dyDescent="0.15">
      <c r="A469" s="11"/>
      <c r="I469" s="36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</row>
    <row r="470" spans="1:22" s="12" customFormat="1" x14ac:dyDescent="0.15">
      <c r="A470" s="11"/>
      <c r="I470" s="36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</row>
    <row r="471" spans="1:22" s="12" customFormat="1" x14ac:dyDescent="0.15">
      <c r="A471" s="11"/>
      <c r="I471" s="36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</row>
    <row r="472" spans="1:22" s="12" customFormat="1" x14ac:dyDescent="0.15">
      <c r="A472" s="11"/>
      <c r="I472" s="36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</row>
    <row r="473" spans="1:22" s="12" customFormat="1" x14ac:dyDescent="0.15">
      <c r="A473" s="11"/>
      <c r="I473" s="36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</row>
    <row r="474" spans="1:22" s="12" customFormat="1" x14ac:dyDescent="0.15">
      <c r="A474" s="11"/>
      <c r="I474" s="36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</row>
    <row r="475" spans="1:22" s="12" customFormat="1" x14ac:dyDescent="0.15">
      <c r="A475" s="11"/>
      <c r="I475" s="36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</row>
    <row r="476" spans="1:22" s="12" customFormat="1" x14ac:dyDescent="0.15">
      <c r="A476" s="11"/>
      <c r="I476" s="36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</row>
    <row r="477" spans="1:22" s="12" customFormat="1" x14ac:dyDescent="0.15">
      <c r="A477" s="11"/>
      <c r="I477" s="36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</row>
    <row r="478" spans="1:22" s="12" customFormat="1" x14ac:dyDescent="0.15">
      <c r="A478" s="11"/>
      <c r="I478" s="36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</row>
    <row r="479" spans="1:22" s="12" customFormat="1" x14ac:dyDescent="0.15">
      <c r="A479" s="11"/>
      <c r="I479" s="36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</row>
    <row r="480" spans="1:22" s="12" customFormat="1" x14ac:dyDescent="0.15">
      <c r="A480" s="11"/>
      <c r="I480" s="36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</row>
    <row r="481" spans="1:22" s="12" customFormat="1" x14ac:dyDescent="0.15">
      <c r="A481" s="11"/>
      <c r="I481" s="36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</row>
    <row r="482" spans="1:22" s="12" customFormat="1" x14ac:dyDescent="0.15">
      <c r="A482" s="11"/>
      <c r="I482" s="36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</row>
    <row r="483" spans="1:22" s="12" customFormat="1" x14ac:dyDescent="0.15">
      <c r="A483" s="11"/>
      <c r="I483" s="36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</row>
    <row r="484" spans="1:22" s="12" customFormat="1" x14ac:dyDescent="0.15">
      <c r="A484" s="11"/>
      <c r="I484" s="36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</row>
    <row r="485" spans="1:22" s="12" customFormat="1" x14ac:dyDescent="0.15">
      <c r="A485" s="11"/>
      <c r="I485" s="36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</row>
    <row r="486" spans="1:22" s="12" customFormat="1" x14ac:dyDescent="0.15">
      <c r="A486" s="11"/>
      <c r="I486" s="36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</row>
    <row r="487" spans="1:22" s="12" customFormat="1" x14ac:dyDescent="0.15">
      <c r="A487" s="11"/>
      <c r="I487" s="36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</row>
    <row r="488" spans="1:22" s="12" customFormat="1" x14ac:dyDescent="0.15">
      <c r="A488" s="11"/>
      <c r="I488" s="36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</row>
    <row r="489" spans="1:22" s="12" customFormat="1" x14ac:dyDescent="0.15">
      <c r="A489" s="11"/>
      <c r="I489" s="36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</row>
    <row r="490" spans="1:22" s="12" customFormat="1" x14ac:dyDescent="0.15">
      <c r="A490" s="11"/>
      <c r="I490" s="36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</row>
    <row r="491" spans="1:22" s="12" customFormat="1" x14ac:dyDescent="0.15">
      <c r="A491" s="11"/>
      <c r="I491" s="36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</row>
    <row r="492" spans="1:22" s="12" customFormat="1" x14ac:dyDescent="0.15">
      <c r="A492" s="11"/>
      <c r="I492" s="36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</row>
    <row r="493" spans="1:22" s="12" customFormat="1" x14ac:dyDescent="0.15">
      <c r="A493" s="11"/>
      <c r="I493" s="36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</row>
    <row r="494" spans="1:22" s="12" customFormat="1" x14ac:dyDescent="0.15">
      <c r="A494" s="11"/>
      <c r="I494" s="36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</row>
    <row r="495" spans="1:22" s="12" customFormat="1" x14ac:dyDescent="0.15">
      <c r="A495" s="11"/>
      <c r="I495" s="36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</row>
    <row r="496" spans="1:22" s="12" customFormat="1" x14ac:dyDescent="0.15">
      <c r="A496" s="11"/>
      <c r="I496" s="36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</row>
    <row r="497" spans="1:22" s="12" customFormat="1" x14ac:dyDescent="0.15">
      <c r="A497" s="11"/>
      <c r="I497" s="36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</row>
    <row r="498" spans="1:22" s="12" customFormat="1" x14ac:dyDescent="0.15">
      <c r="A498" s="11"/>
      <c r="I498" s="36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</row>
    <row r="499" spans="1:22" s="12" customFormat="1" x14ac:dyDescent="0.15">
      <c r="A499" s="11"/>
      <c r="I499" s="36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</row>
    <row r="500" spans="1:22" s="12" customFormat="1" x14ac:dyDescent="0.15">
      <c r="A500" s="11"/>
      <c r="I500" s="36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</row>
    <row r="501" spans="1:22" s="12" customFormat="1" x14ac:dyDescent="0.15">
      <c r="A501" s="11"/>
      <c r="I501" s="36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</row>
    <row r="502" spans="1:22" s="12" customFormat="1" x14ac:dyDescent="0.15">
      <c r="A502" s="11"/>
      <c r="I502" s="36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</row>
    <row r="503" spans="1:22" s="12" customFormat="1" x14ac:dyDescent="0.15">
      <c r="A503" s="11"/>
      <c r="I503" s="36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</row>
    <row r="504" spans="1:22" s="12" customFormat="1" x14ac:dyDescent="0.15">
      <c r="A504" s="11"/>
      <c r="I504" s="36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</row>
    <row r="505" spans="1:22" s="12" customFormat="1" x14ac:dyDescent="0.15">
      <c r="A505" s="11"/>
      <c r="I505" s="36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</row>
    <row r="506" spans="1:22" s="12" customFormat="1" x14ac:dyDescent="0.15">
      <c r="A506" s="11"/>
      <c r="I506" s="36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</row>
    <row r="507" spans="1:22" s="12" customFormat="1" x14ac:dyDescent="0.15">
      <c r="A507" s="11"/>
      <c r="I507" s="36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</row>
    <row r="508" spans="1:22" s="12" customFormat="1" x14ac:dyDescent="0.15">
      <c r="A508" s="11"/>
      <c r="I508" s="36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</row>
    <row r="509" spans="1:22" s="12" customFormat="1" x14ac:dyDescent="0.15">
      <c r="A509" s="11"/>
      <c r="I509" s="36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</row>
    <row r="510" spans="1:22" s="12" customFormat="1" x14ac:dyDescent="0.15">
      <c r="A510" s="11"/>
      <c r="I510" s="36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</row>
    <row r="511" spans="1:22" s="12" customFormat="1" x14ac:dyDescent="0.15">
      <c r="A511" s="11"/>
      <c r="I511" s="36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</row>
    <row r="512" spans="1:22" s="12" customFormat="1" x14ac:dyDescent="0.15">
      <c r="A512" s="11"/>
      <c r="I512" s="36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</row>
    <row r="513" spans="1:22" s="12" customFormat="1" x14ac:dyDescent="0.15">
      <c r="A513" s="11"/>
      <c r="I513" s="36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</row>
    <row r="514" spans="1:22" s="12" customFormat="1" x14ac:dyDescent="0.15">
      <c r="A514" s="11"/>
      <c r="I514" s="36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</row>
    <row r="515" spans="1:22" s="12" customFormat="1" x14ac:dyDescent="0.15">
      <c r="A515" s="11"/>
      <c r="I515" s="36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</row>
    <row r="516" spans="1:22" s="12" customFormat="1" x14ac:dyDescent="0.15">
      <c r="A516" s="11"/>
      <c r="I516" s="36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</row>
    <row r="517" spans="1:22" s="12" customFormat="1" x14ac:dyDescent="0.15">
      <c r="A517" s="11"/>
      <c r="I517" s="36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</row>
    <row r="518" spans="1:22" s="12" customFormat="1" x14ac:dyDescent="0.15">
      <c r="A518" s="11"/>
      <c r="I518" s="36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</row>
    <row r="519" spans="1:22" s="12" customFormat="1" x14ac:dyDescent="0.15">
      <c r="A519" s="11"/>
      <c r="I519" s="36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</row>
    <row r="520" spans="1:22" s="12" customFormat="1" x14ac:dyDescent="0.15">
      <c r="A520" s="11"/>
      <c r="I520" s="36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</row>
    <row r="521" spans="1:22" s="12" customFormat="1" x14ac:dyDescent="0.15">
      <c r="A521" s="11"/>
      <c r="I521" s="36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</row>
    <row r="522" spans="1:22" s="12" customFormat="1" x14ac:dyDescent="0.15">
      <c r="A522" s="11"/>
      <c r="I522" s="36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</row>
    <row r="523" spans="1:22" s="12" customFormat="1" x14ac:dyDescent="0.15">
      <c r="A523" s="11"/>
      <c r="I523" s="36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</row>
    <row r="524" spans="1:22" s="12" customFormat="1" x14ac:dyDescent="0.15">
      <c r="A524" s="11"/>
      <c r="I524" s="36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</row>
    <row r="525" spans="1:22" s="12" customFormat="1" x14ac:dyDescent="0.15">
      <c r="A525" s="11"/>
      <c r="I525" s="36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</row>
    <row r="526" spans="1:22" s="12" customFormat="1" x14ac:dyDescent="0.15">
      <c r="A526" s="11"/>
      <c r="I526" s="36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</row>
    <row r="527" spans="1:22" s="12" customFormat="1" x14ac:dyDescent="0.15">
      <c r="A527" s="11"/>
      <c r="I527" s="36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</row>
    <row r="528" spans="1:22" s="12" customFormat="1" x14ac:dyDescent="0.15">
      <c r="A528" s="11"/>
      <c r="I528" s="36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</row>
    <row r="529" spans="1:22" s="12" customFormat="1" x14ac:dyDescent="0.15">
      <c r="A529" s="11"/>
      <c r="I529" s="36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</row>
    <row r="530" spans="1:22" s="12" customFormat="1" x14ac:dyDescent="0.15">
      <c r="A530" s="11"/>
      <c r="I530" s="36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</row>
    <row r="531" spans="1:22" s="12" customFormat="1" x14ac:dyDescent="0.15">
      <c r="A531" s="11"/>
      <c r="I531" s="36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</row>
    <row r="532" spans="1:22" s="12" customFormat="1" x14ac:dyDescent="0.15">
      <c r="A532" s="11"/>
      <c r="I532" s="36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</row>
    <row r="533" spans="1:22" s="12" customFormat="1" x14ac:dyDescent="0.15">
      <c r="A533" s="11"/>
      <c r="I533" s="36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</row>
    <row r="534" spans="1:22" s="12" customFormat="1" x14ac:dyDescent="0.15">
      <c r="A534" s="11"/>
      <c r="I534" s="36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</row>
    <row r="535" spans="1:22" s="12" customFormat="1" x14ac:dyDescent="0.15">
      <c r="A535" s="11"/>
      <c r="I535" s="36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</row>
    <row r="536" spans="1:22" s="12" customFormat="1" x14ac:dyDescent="0.15">
      <c r="A536" s="11"/>
      <c r="I536" s="36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</row>
    <row r="537" spans="1:22" s="12" customFormat="1" x14ac:dyDescent="0.15">
      <c r="A537" s="11"/>
      <c r="I537" s="36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</row>
    <row r="538" spans="1:22" s="12" customFormat="1" x14ac:dyDescent="0.15">
      <c r="A538" s="11"/>
      <c r="I538" s="36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</row>
    <row r="539" spans="1:22" s="12" customFormat="1" x14ac:dyDescent="0.15">
      <c r="A539" s="11"/>
      <c r="I539" s="36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</row>
    <row r="540" spans="1:22" s="12" customFormat="1" x14ac:dyDescent="0.15">
      <c r="A540" s="11"/>
      <c r="I540" s="36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</row>
    <row r="541" spans="1:22" s="12" customFormat="1" x14ac:dyDescent="0.15">
      <c r="A541" s="11"/>
      <c r="I541" s="36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</row>
    <row r="542" spans="1:22" s="12" customFormat="1" x14ac:dyDescent="0.15">
      <c r="A542" s="11"/>
      <c r="I542" s="36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</row>
    <row r="543" spans="1:22" s="12" customFormat="1" x14ac:dyDescent="0.15">
      <c r="A543" s="11"/>
      <c r="I543" s="36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</row>
    <row r="544" spans="1:22" s="12" customFormat="1" x14ac:dyDescent="0.15">
      <c r="A544" s="11"/>
      <c r="I544" s="36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</row>
    <row r="545" spans="1:22" s="12" customFormat="1" x14ac:dyDescent="0.15">
      <c r="A545" s="11"/>
      <c r="I545" s="36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</row>
    <row r="546" spans="1:22" s="12" customFormat="1" x14ac:dyDescent="0.15">
      <c r="A546" s="11"/>
      <c r="I546" s="36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</row>
    <row r="547" spans="1:22" s="12" customFormat="1" x14ac:dyDescent="0.15">
      <c r="A547" s="11"/>
      <c r="I547" s="36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</row>
    <row r="548" spans="1:22" s="12" customFormat="1" x14ac:dyDescent="0.15">
      <c r="A548" s="11"/>
      <c r="I548" s="36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</row>
    <row r="549" spans="1:22" s="12" customFormat="1" x14ac:dyDescent="0.15">
      <c r="A549" s="11"/>
      <c r="I549" s="36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</row>
    <row r="550" spans="1:22" s="12" customFormat="1" x14ac:dyDescent="0.15">
      <c r="A550" s="11"/>
      <c r="I550" s="36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</row>
    <row r="551" spans="1:22" s="12" customFormat="1" x14ac:dyDescent="0.15">
      <c r="A551" s="11"/>
      <c r="I551" s="36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</row>
    <row r="552" spans="1:22" s="12" customFormat="1" x14ac:dyDescent="0.15">
      <c r="A552" s="11"/>
      <c r="I552" s="36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</row>
    <row r="553" spans="1:22" s="12" customFormat="1" x14ac:dyDescent="0.15">
      <c r="A553" s="11"/>
      <c r="I553" s="36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</row>
    <row r="554" spans="1:22" s="12" customFormat="1" x14ac:dyDescent="0.15">
      <c r="A554" s="11"/>
      <c r="I554" s="36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</row>
    <row r="555" spans="1:22" s="12" customFormat="1" x14ac:dyDescent="0.15">
      <c r="A555" s="11"/>
      <c r="I555" s="36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</row>
    <row r="556" spans="1:22" s="12" customFormat="1" x14ac:dyDescent="0.15">
      <c r="A556" s="11"/>
      <c r="I556" s="36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</row>
    <row r="557" spans="1:22" s="12" customFormat="1" x14ac:dyDescent="0.15">
      <c r="A557" s="11"/>
      <c r="I557" s="36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</row>
    <row r="558" spans="1:22" s="12" customFormat="1" x14ac:dyDescent="0.15">
      <c r="A558" s="11"/>
      <c r="I558" s="36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</row>
    <row r="559" spans="1:22" s="12" customFormat="1" x14ac:dyDescent="0.15">
      <c r="A559" s="11"/>
      <c r="I559" s="36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</row>
    <row r="560" spans="1:22" s="12" customFormat="1" x14ac:dyDescent="0.15">
      <c r="A560" s="11"/>
      <c r="I560" s="36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</row>
    <row r="561" spans="1:22" s="12" customFormat="1" x14ac:dyDescent="0.15">
      <c r="A561" s="11"/>
      <c r="I561" s="36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</row>
    <row r="562" spans="1:22" s="12" customFormat="1" x14ac:dyDescent="0.15">
      <c r="A562" s="11"/>
      <c r="I562" s="36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</row>
    <row r="563" spans="1:22" s="12" customFormat="1" x14ac:dyDescent="0.15">
      <c r="A563" s="11"/>
      <c r="I563" s="36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</row>
    <row r="564" spans="1:22" s="12" customFormat="1" x14ac:dyDescent="0.15">
      <c r="A564" s="11"/>
      <c r="I564" s="36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</row>
    <row r="565" spans="1:22" s="12" customFormat="1" x14ac:dyDescent="0.15">
      <c r="A565" s="11"/>
      <c r="I565" s="36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</row>
    <row r="566" spans="1:22" s="12" customFormat="1" x14ac:dyDescent="0.15">
      <c r="A566" s="11"/>
      <c r="I566" s="36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</row>
    <row r="567" spans="1:22" s="12" customFormat="1" x14ac:dyDescent="0.15">
      <c r="A567" s="11"/>
      <c r="I567" s="36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</row>
    <row r="568" spans="1:22" s="12" customFormat="1" x14ac:dyDescent="0.15">
      <c r="A568" s="11"/>
      <c r="I568" s="36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</row>
    <row r="569" spans="1:22" s="12" customFormat="1" x14ac:dyDescent="0.15">
      <c r="A569" s="11"/>
      <c r="I569" s="36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</row>
    <row r="570" spans="1:22" s="12" customFormat="1" x14ac:dyDescent="0.15">
      <c r="A570" s="11"/>
      <c r="I570" s="36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</row>
    <row r="571" spans="1:22" s="12" customFormat="1" x14ac:dyDescent="0.15">
      <c r="A571" s="11"/>
      <c r="I571" s="36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</row>
    <row r="572" spans="1:22" s="12" customFormat="1" x14ac:dyDescent="0.15">
      <c r="A572" s="11"/>
      <c r="I572" s="36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</row>
    <row r="573" spans="1:22" s="12" customFormat="1" x14ac:dyDescent="0.15">
      <c r="A573" s="11"/>
      <c r="I573" s="36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</row>
    <row r="574" spans="1:22" s="12" customFormat="1" x14ac:dyDescent="0.15">
      <c r="A574" s="11"/>
      <c r="I574" s="36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</row>
    <row r="575" spans="1:22" s="12" customFormat="1" x14ac:dyDescent="0.15">
      <c r="A575" s="11"/>
      <c r="I575" s="36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</row>
    <row r="576" spans="1:22" s="12" customFormat="1" x14ac:dyDescent="0.15">
      <c r="A576" s="11"/>
      <c r="I576" s="36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</row>
    <row r="577" spans="1:22" s="12" customFormat="1" x14ac:dyDescent="0.15">
      <c r="A577" s="11"/>
      <c r="I577" s="36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</row>
    <row r="578" spans="1:22" s="12" customFormat="1" x14ac:dyDescent="0.15">
      <c r="A578" s="11"/>
      <c r="I578" s="36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</row>
    <row r="579" spans="1:22" s="12" customFormat="1" x14ac:dyDescent="0.15">
      <c r="A579" s="11"/>
      <c r="I579" s="36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</row>
    <row r="580" spans="1:22" s="12" customFormat="1" x14ac:dyDescent="0.15">
      <c r="A580" s="11"/>
      <c r="I580" s="36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</row>
    <row r="581" spans="1:22" s="12" customFormat="1" x14ac:dyDescent="0.15">
      <c r="A581" s="11"/>
      <c r="I581" s="36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</row>
    <row r="582" spans="1:22" s="12" customFormat="1" x14ac:dyDescent="0.15">
      <c r="A582" s="11"/>
      <c r="I582" s="36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</row>
    <row r="583" spans="1:22" s="12" customFormat="1" x14ac:dyDescent="0.15">
      <c r="A583" s="11"/>
      <c r="I583" s="36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</row>
    <row r="584" spans="1:22" s="12" customFormat="1" x14ac:dyDescent="0.15">
      <c r="A584" s="11"/>
      <c r="I584" s="36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</row>
    <row r="585" spans="1:22" s="12" customFormat="1" x14ac:dyDescent="0.15">
      <c r="A585" s="11"/>
      <c r="I585" s="36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</row>
    <row r="586" spans="1:22" s="12" customFormat="1" x14ac:dyDescent="0.15">
      <c r="A586" s="11"/>
      <c r="I586" s="36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</row>
    <row r="587" spans="1:22" s="12" customFormat="1" x14ac:dyDescent="0.15">
      <c r="A587" s="11"/>
      <c r="I587" s="36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</row>
    <row r="588" spans="1:22" s="12" customFormat="1" x14ac:dyDescent="0.15">
      <c r="A588" s="11"/>
      <c r="I588" s="36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</row>
    <row r="589" spans="1:22" s="12" customFormat="1" x14ac:dyDescent="0.15">
      <c r="A589" s="11"/>
      <c r="I589" s="36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</row>
    <row r="590" spans="1:22" s="12" customFormat="1" x14ac:dyDescent="0.15">
      <c r="A590" s="11"/>
      <c r="I590" s="36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</row>
    <row r="591" spans="1:22" s="12" customFormat="1" x14ac:dyDescent="0.15">
      <c r="A591" s="11"/>
      <c r="I591" s="36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</row>
    <row r="592" spans="1:22" s="12" customFormat="1" x14ac:dyDescent="0.15">
      <c r="A592" s="11"/>
      <c r="I592" s="36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</row>
    <row r="593" spans="1:22" s="12" customFormat="1" x14ac:dyDescent="0.15">
      <c r="A593" s="11"/>
      <c r="I593" s="36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</row>
    <row r="594" spans="1:22" s="12" customFormat="1" x14ac:dyDescent="0.15">
      <c r="A594" s="11"/>
      <c r="I594" s="36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</row>
    <row r="595" spans="1:22" s="12" customFormat="1" x14ac:dyDescent="0.15">
      <c r="A595" s="11"/>
      <c r="I595" s="36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</row>
    <row r="596" spans="1:22" s="12" customFormat="1" x14ac:dyDescent="0.15">
      <c r="A596" s="11"/>
      <c r="I596" s="36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</row>
    <row r="597" spans="1:22" s="12" customFormat="1" x14ac:dyDescent="0.15">
      <c r="A597" s="11"/>
      <c r="I597" s="36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</row>
    <row r="598" spans="1:22" s="12" customFormat="1" x14ac:dyDescent="0.15">
      <c r="A598" s="11"/>
      <c r="I598" s="36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</row>
    <row r="599" spans="1:22" s="12" customFormat="1" x14ac:dyDescent="0.15">
      <c r="A599" s="11"/>
      <c r="I599" s="36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</row>
    <row r="600" spans="1:22" s="12" customFormat="1" x14ac:dyDescent="0.15">
      <c r="A600" s="11"/>
      <c r="I600" s="36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</row>
    <row r="601" spans="1:22" s="12" customFormat="1" x14ac:dyDescent="0.15">
      <c r="A601" s="11"/>
      <c r="I601" s="36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</row>
    <row r="602" spans="1:22" s="12" customFormat="1" x14ac:dyDescent="0.15">
      <c r="A602" s="11"/>
      <c r="I602" s="36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</row>
    <row r="603" spans="1:22" s="12" customFormat="1" x14ac:dyDescent="0.15">
      <c r="A603" s="11"/>
      <c r="I603" s="36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</row>
    <row r="604" spans="1:22" s="12" customFormat="1" x14ac:dyDescent="0.15">
      <c r="A604" s="11"/>
      <c r="I604" s="36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</row>
    <row r="605" spans="1:22" s="12" customFormat="1" x14ac:dyDescent="0.15">
      <c r="A605" s="11"/>
      <c r="I605" s="36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</row>
    <row r="606" spans="1:22" s="12" customFormat="1" x14ac:dyDescent="0.15">
      <c r="A606" s="11"/>
      <c r="I606" s="36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</row>
    <row r="607" spans="1:22" s="12" customFormat="1" x14ac:dyDescent="0.15">
      <c r="A607" s="11"/>
      <c r="I607" s="36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</row>
    <row r="608" spans="1:22" s="12" customFormat="1" x14ac:dyDescent="0.15">
      <c r="A608" s="11"/>
      <c r="I608" s="36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</row>
    <row r="609" spans="1:22" s="12" customFormat="1" x14ac:dyDescent="0.15">
      <c r="A609" s="11"/>
      <c r="I609" s="36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</row>
    <row r="610" spans="1:22" s="12" customFormat="1" x14ac:dyDescent="0.15">
      <c r="A610" s="11"/>
      <c r="I610" s="36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</row>
    <row r="611" spans="1:22" s="12" customFormat="1" x14ac:dyDescent="0.15">
      <c r="A611" s="11"/>
      <c r="I611" s="36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</row>
    <row r="612" spans="1:22" s="12" customFormat="1" x14ac:dyDescent="0.15">
      <c r="A612" s="11"/>
      <c r="I612" s="36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</row>
    <row r="613" spans="1:22" s="12" customFormat="1" x14ac:dyDescent="0.15">
      <c r="A613" s="11"/>
      <c r="I613" s="36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</row>
    <row r="614" spans="1:22" s="12" customFormat="1" x14ac:dyDescent="0.15">
      <c r="A614" s="11"/>
      <c r="I614" s="36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</row>
    <row r="615" spans="1:22" s="12" customFormat="1" x14ac:dyDescent="0.15">
      <c r="A615" s="11"/>
      <c r="I615" s="36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</row>
    <row r="616" spans="1:22" s="12" customFormat="1" x14ac:dyDescent="0.15">
      <c r="A616" s="11"/>
      <c r="I616" s="36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</row>
    <row r="617" spans="1:22" s="12" customFormat="1" x14ac:dyDescent="0.15">
      <c r="A617" s="11"/>
      <c r="I617" s="36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</row>
    <row r="618" spans="1:22" s="12" customFormat="1" x14ac:dyDescent="0.15">
      <c r="A618" s="11"/>
      <c r="I618" s="36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</row>
    <row r="619" spans="1:22" s="12" customFormat="1" x14ac:dyDescent="0.15">
      <c r="A619" s="11"/>
      <c r="I619" s="36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</row>
    <row r="620" spans="1:22" s="12" customFormat="1" x14ac:dyDescent="0.15">
      <c r="A620" s="11"/>
      <c r="I620" s="36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</row>
    <row r="621" spans="1:22" s="12" customFormat="1" x14ac:dyDescent="0.15">
      <c r="A621" s="11"/>
      <c r="I621" s="36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</row>
    <row r="622" spans="1:22" s="12" customFormat="1" x14ac:dyDescent="0.15">
      <c r="A622" s="11"/>
      <c r="I622" s="36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</row>
    <row r="623" spans="1:22" s="12" customFormat="1" x14ac:dyDescent="0.15">
      <c r="A623" s="11"/>
      <c r="I623" s="36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</row>
    <row r="624" spans="1:22" s="12" customFormat="1" x14ac:dyDescent="0.15">
      <c r="A624" s="11"/>
      <c r="I624" s="36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</row>
    <row r="625" spans="1:22" s="12" customFormat="1" x14ac:dyDescent="0.15">
      <c r="A625" s="11"/>
      <c r="I625" s="36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</row>
    <row r="626" spans="1:22" s="12" customFormat="1" x14ac:dyDescent="0.15">
      <c r="A626" s="11"/>
      <c r="I626" s="36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</row>
    <row r="627" spans="1:22" s="12" customFormat="1" x14ac:dyDescent="0.15">
      <c r="A627" s="11"/>
      <c r="I627" s="36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</row>
    <row r="628" spans="1:22" s="12" customFormat="1" x14ac:dyDescent="0.15">
      <c r="A628" s="11"/>
      <c r="I628" s="36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</row>
    <row r="629" spans="1:22" s="12" customFormat="1" x14ac:dyDescent="0.15">
      <c r="A629" s="11"/>
      <c r="I629" s="36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</row>
    <row r="630" spans="1:22" s="12" customFormat="1" x14ac:dyDescent="0.15">
      <c r="A630" s="11"/>
      <c r="I630" s="36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</row>
    <row r="631" spans="1:22" s="12" customFormat="1" x14ac:dyDescent="0.15">
      <c r="A631" s="11"/>
      <c r="I631" s="36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</row>
    <row r="632" spans="1:22" s="12" customFormat="1" x14ac:dyDescent="0.15">
      <c r="A632" s="11"/>
      <c r="I632" s="36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</row>
    <row r="633" spans="1:22" s="12" customFormat="1" x14ac:dyDescent="0.15">
      <c r="A633" s="11"/>
      <c r="I633" s="36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</row>
    <row r="634" spans="1:22" s="12" customFormat="1" x14ac:dyDescent="0.15">
      <c r="A634" s="11"/>
      <c r="I634" s="36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</row>
    <row r="635" spans="1:22" s="12" customFormat="1" x14ac:dyDescent="0.15">
      <c r="A635" s="11"/>
      <c r="I635" s="36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</row>
    <row r="636" spans="1:22" s="12" customFormat="1" x14ac:dyDescent="0.15">
      <c r="A636" s="11"/>
      <c r="I636" s="36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</row>
    <row r="637" spans="1:22" s="12" customFormat="1" x14ac:dyDescent="0.15">
      <c r="A637" s="11"/>
      <c r="I637" s="36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</row>
    <row r="638" spans="1:22" s="12" customFormat="1" x14ac:dyDescent="0.15">
      <c r="A638" s="11"/>
      <c r="I638" s="36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</row>
    <row r="639" spans="1:22" s="12" customFormat="1" x14ac:dyDescent="0.15">
      <c r="A639" s="11"/>
      <c r="I639" s="36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</row>
    <row r="640" spans="1:22" s="12" customFormat="1" x14ac:dyDescent="0.15">
      <c r="A640" s="11"/>
      <c r="I640" s="36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</row>
    <row r="641" spans="1:22" s="12" customFormat="1" x14ac:dyDescent="0.15">
      <c r="A641" s="11"/>
      <c r="I641" s="36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</row>
    <row r="642" spans="1:22" s="12" customFormat="1" x14ac:dyDescent="0.15">
      <c r="A642" s="11"/>
      <c r="I642" s="36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</row>
    <row r="643" spans="1:22" s="12" customFormat="1" x14ac:dyDescent="0.15">
      <c r="A643" s="11"/>
      <c r="I643" s="36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</row>
    <row r="644" spans="1:22" s="12" customFormat="1" x14ac:dyDescent="0.15">
      <c r="A644" s="11"/>
      <c r="I644" s="36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</row>
    <row r="645" spans="1:22" s="12" customFormat="1" x14ac:dyDescent="0.15">
      <c r="A645" s="11"/>
      <c r="I645" s="36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</row>
    <row r="646" spans="1:22" s="12" customFormat="1" x14ac:dyDescent="0.15">
      <c r="A646" s="11"/>
      <c r="I646" s="36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</row>
    <row r="647" spans="1:22" s="12" customFormat="1" x14ac:dyDescent="0.15">
      <c r="A647" s="11"/>
      <c r="I647" s="36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</row>
    <row r="648" spans="1:22" s="12" customFormat="1" x14ac:dyDescent="0.15">
      <c r="A648" s="11"/>
      <c r="I648" s="36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</row>
    <row r="649" spans="1:22" s="12" customFormat="1" x14ac:dyDescent="0.15">
      <c r="A649" s="11"/>
      <c r="I649" s="36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</row>
    <row r="650" spans="1:22" s="12" customFormat="1" x14ac:dyDescent="0.15">
      <c r="A650" s="11"/>
      <c r="I650" s="36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</row>
    <row r="651" spans="1:22" s="12" customFormat="1" x14ac:dyDescent="0.15">
      <c r="A651" s="11"/>
      <c r="I651" s="36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</row>
    <row r="652" spans="1:22" s="12" customFormat="1" x14ac:dyDescent="0.15">
      <c r="A652" s="11"/>
      <c r="I652" s="36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</row>
    <row r="653" spans="1:22" s="12" customFormat="1" x14ac:dyDescent="0.15">
      <c r="A653" s="11"/>
      <c r="I653" s="36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</row>
    <row r="654" spans="1:22" s="12" customFormat="1" x14ac:dyDescent="0.15">
      <c r="A654" s="11"/>
      <c r="I654" s="36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</row>
    <row r="655" spans="1:22" s="12" customFormat="1" x14ac:dyDescent="0.15">
      <c r="A655" s="11"/>
      <c r="I655" s="36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</row>
    <row r="656" spans="1:22" s="12" customFormat="1" x14ac:dyDescent="0.15">
      <c r="A656" s="11"/>
      <c r="I656" s="36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</row>
    <row r="657" spans="1:22" s="12" customFormat="1" x14ac:dyDescent="0.15">
      <c r="A657" s="11"/>
      <c r="I657" s="36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</row>
    <row r="658" spans="1:22" s="12" customFormat="1" x14ac:dyDescent="0.15">
      <c r="A658" s="11"/>
      <c r="I658" s="36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</row>
    <row r="659" spans="1:22" s="12" customFormat="1" x14ac:dyDescent="0.15">
      <c r="A659" s="11"/>
      <c r="I659" s="36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</row>
    <row r="660" spans="1:22" s="12" customFormat="1" x14ac:dyDescent="0.15">
      <c r="A660" s="11"/>
      <c r="I660" s="36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</row>
    <row r="661" spans="1:22" s="12" customFormat="1" x14ac:dyDescent="0.15">
      <c r="A661" s="11"/>
      <c r="I661" s="36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</row>
    <row r="662" spans="1:22" s="12" customFormat="1" x14ac:dyDescent="0.15">
      <c r="A662" s="11"/>
      <c r="I662" s="36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</row>
    <row r="663" spans="1:22" s="12" customFormat="1" x14ac:dyDescent="0.15">
      <c r="A663" s="11"/>
      <c r="I663" s="36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</row>
    <row r="664" spans="1:22" s="12" customFormat="1" x14ac:dyDescent="0.15">
      <c r="A664" s="11"/>
      <c r="I664" s="36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</row>
    <row r="665" spans="1:22" s="12" customFormat="1" x14ac:dyDescent="0.15">
      <c r="A665" s="11"/>
      <c r="I665" s="36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</row>
    <row r="666" spans="1:22" s="12" customFormat="1" x14ac:dyDescent="0.15">
      <c r="A666" s="11"/>
      <c r="I666" s="36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</row>
    <row r="667" spans="1:22" s="12" customFormat="1" x14ac:dyDescent="0.15">
      <c r="A667" s="11"/>
      <c r="I667" s="36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</row>
    <row r="668" spans="1:22" s="12" customFormat="1" x14ac:dyDescent="0.15">
      <c r="A668" s="11"/>
      <c r="I668" s="36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</row>
    <row r="669" spans="1:22" s="12" customFormat="1" x14ac:dyDescent="0.15">
      <c r="A669" s="11"/>
      <c r="I669" s="36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</row>
    <row r="670" spans="1:22" s="12" customFormat="1" x14ac:dyDescent="0.15">
      <c r="A670" s="11"/>
      <c r="I670" s="36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</row>
    <row r="671" spans="1:22" s="12" customFormat="1" x14ac:dyDescent="0.15">
      <c r="A671" s="11"/>
      <c r="I671" s="36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</row>
    <row r="672" spans="1:22" s="12" customFormat="1" x14ac:dyDescent="0.15">
      <c r="A672" s="11"/>
      <c r="I672" s="36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</row>
    <row r="673" spans="1:22" s="12" customFormat="1" x14ac:dyDescent="0.15">
      <c r="A673" s="11"/>
      <c r="I673" s="36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</row>
    <row r="674" spans="1:22" s="12" customFormat="1" x14ac:dyDescent="0.15">
      <c r="A674" s="11"/>
      <c r="I674" s="36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</row>
    <row r="675" spans="1:22" s="12" customFormat="1" x14ac:dyDescent="0.15">
      <c r="A675" s="11"/>
      <c r="I675" s="36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</row>
    <row r="676" spans="1:22" s="12" customFormat="1" x14ac:dyDescent="0.15">
      <c r="A676" s="11"/>
      <c r="I676" s="36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</row>
    <row r="677" spans="1:22" s="12" customFormat="1" x14ac:dyDescent="0.15">
      <c r="A677" s="11"/>
      <c r="I677" s="36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</row>
    <row r="678" spans="1:22" s="12" customFormat="1" x14ac:dyDescent="0.15">
      <c r="A678" s="11"/>
      <c r="I678" s="36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</row>
    <row r="679" spans="1:22" s="12" customFormat="1" x14ac:dyDescent="0.15">
      <c r="A679" s="11"/>
      <c r="I679" s="36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</row>
    <row r="680" spans="1:22" s="12" customFormat="1" x14ac:dyDescent="0.15">
      <c r="A680" s="11"/>
      <c r="I680" s="36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</row>
    <row r="681" spans="1:22" s="12" customFormat="1" x14ac:dyDescent="0.15">
      <c r="A681" s="11"/>
      <c r="I681" s="36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</row>
    <row r="682" spans="1:22" s="12" customFormat="1" x14ac:dyDescent="0.15">
      <c r="A682" s="11"/>
      <c r="I682" s="36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</row>
    <row r="683" spans="1:22" s="12" customFormat="1" x14ac:dyDescent="0.15">
      <c r="A683" s="11"/>
      <c r="I683" s="36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</row>
    <row r="684" spans="1:22" s="12" customFormat="1" x14ac:dyDescent="0.15">
      <c r="A684" s="11"/>
      <c r="I684" s="36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</row>
    <row r="685" spans="1:22" s="12" customFormat="1" x14ac:dyDescent="0.15">
      <c r="A685" s="11"/>
      <c r="I685" s="36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</row>
    <row r="686" spans="1:22" s="12" customFormat="1" x14ac:dyDescent="0.15">
      <c r="A686" s="11"/>
      <c r="I686" s="36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</row>
    <row r="687" spans="1:22" s="12" customFormat="1" x14ac:dyDescent="0.15">
      <c r="A687" s="11"/>
      <c r="I687" s="36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</row>
    <row r="688" spans="1:22" s="12" customFormat="1" x14ac:dyDescent="0.15">
      <c r="A688" s="11"/>
      <c r="I688" s="36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</row>
    <row r="689" spans="1:22" s="12" customFormat="1" x14ac:dyDescent="0.15">
      <c r="A689" s="11"/>
      <c r="I689" s="36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</row>
    <row r="690" spans="1:22" s="12" customFormat="1" x14ac:dyDescent="0.15">
      <c r="A690" s="11"/>
      <c r="I690" s="36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</row>
    <row r="691" spans="1:22" s="12" customFormat="1" x14ac:dyDescent="0.15">
      <c r="A691" s="11"/>
      <c r="I691" s="36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</row>
    <row r="692" spans="1:22" s="12" customFormat="1" x14ac:dyDescent="0.15">
      <c r="A692" s="11"/>
      <c r="I692" s="36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</row>
    <row r="693" spans="1:22" s="12" customFormat="1" x14ac:dyDescent="0.15">
      <c r="A693" s="11"/>
      <c r="I693" s="36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</row>
    <row r="694" spans="1:22" s="12" customFormat="1" x14ac:dyDescent="0.15">
      <c r="A694" s="11"/>
      <c r="I694" s="36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</row>
    <row r="695" spans="1:22" s="12" customFormat="1" x14ac:dyDescent="0.15">
      <c r="A695" s="11"/>
      <c r="I695" s="36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</row>
    <row r="696" spans="1:22" s="12" customFormat="1" x14ac:dyDescent="0.15">
      <c r="A696" s="11"/>
      <c r="I696" s="36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</row>
    <row r="697" spans="1:22" s="12" customFormat="1" x14ac:dyDescent="0.15">
      <c r="A697" s="11"/>
      <c r="I697" s="36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</row>
    <row r="698" spans="1:22" s="12" customFormat="1" x14ac:dyDescent="0.15">
      <c r="A698" s="11"/>
      <c r="I698" s="36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</row>
    <row r="699" spans="1:22" s="12" customFormat="1" x14ac:dyDescent="0.15">
      <c r="A699" s="11"/>
      <c r="I699" s="36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</row>
    <row r="700" spans="1:22" s="12" customFormat="1" x14ac:dyDescent="0.15">
      <c r="A700" s="11"/>
      <c r="I700" s="36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</row>
    <row r="701" spans="1:22" s="12" customFormat="1" x14ac:dyDescent="0.15">
      <c r="A701" s="11"/>
      <c r="I701" s="36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</row>
    <row r="702" spans="1:22" s="12" customFormat="1" x14ac:dyDescent="0.15">
      <c r="A702" s="11"/>
      <c r="I702" s="36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</row>
    <row r="703" spans="1:22" s="12" customFormat="1" x14ac:dyDescent="0.15">
      <c r="A703" s="11"/>
      <c r="I703" s="36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</row>
    <row r="704" spans="1:22" s="12" customFormat="1" x14ac:dyDescent="0.15">
      <c r="A704" s="11"/>
      <c r="I704" s="36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</row>
    <row r="705" spans="1:22" s="12" customFormat="1" x14ac:dyDescent="0.15">
      <c r="A705" s="11"/>
      <c r="I705" s="36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</row>
    <row r="706" spans="1:22" s="12" customFormat="1" x14ac:dyDescent="0.15">
      <c r="A706" s="11"/>
      <c r="I706" s="36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</row>
    <row r="707" spans="1:22" s="12" customFormat="1" x14ac:dyDescent="0.15">
      <c r="A707" s="11"/>
      <c r="I707" s="36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</row>
    <row r="708" spans="1:22" s="12" customFormat="1" x14ac:dyDescent="0.15">
      <c r="A708" s="11"/>
      <c r="I708" s="36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</row>
    <row r="709" spans="1:22" s="12" customFormat="1" x14ac:dyDescent="0.15">
      <c r="A709" s="11"/>
      <c r="I709" s="36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</row>
    <row r="710" spans="1:22" s="12" customFormat="1" x14ac:dyDescent="0.15">
      <c r="A710" s="11"/>
      <c r="I710" s="36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</row>
    <row r="711" spans="1:22" s="12" customFormat="1" x14ac:dyDescent="0.15">
      <c r="A711" s="11"/>
      <c r="I711" s="36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</row>
    <row r="712" spans="1:22" s="12" customFormat="1" x14ac:dyDescent="0.15">
      <c r="A712" s="11"/>
      <c r="I712" s="36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</row>
    <row r="713" spans="1:22" s="12" customFormat="1" x14ac:dyDescent="0.15">
      <c r="A713" s="11"/>
      <c r="I713" s="36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</row>
    <row r="714" spans="1:22" s="12" customFormat="1" x14ac:dyDescent="0.15">
      <c r="A714" s="11"/>
      <c r="I714" s="36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</row>
    <row r="715" spans="1:22" s="12" customFormat="1" x14ac:dyDescent="0.15">
      <c r="A715" s="11"/>
      <c r="I715" s="36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</row>
    <row r="716" spans="1:22" s="12" customFormat="1" x14ac:dyDescent="0.15">
      <c r="A716" s="11"/>
      <c r="I716" s="36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</row>
    <row r="717" spans="1:22" s="12" customFormat="1" x14ac:dyDescent="0.15">
      <c r="A717" s="11"/>
      <c r="I717" s="36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</row>
    <row r="718" spans="1:22" s="12" customFormat="1" x14ac:dyDescent="0.15">
      <c r="A718" s="11"/>
      <c r="I718" s="36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</row>
    <row r="719" spans="1:22" s="12" customFormat="1" x14ac:dyDescent="0.15">
      <c r="A719" s="11"/>
      <c r="I719" s="36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</row>
    <row r="720" spans="1:22" s="12" customFormat="1" x14ac:dyDescent="0.15">
      <c r="A720" s="11"/>
      <c r="I720" s="36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</row>
    <row r="721" spans="1:22" s="12" customFormat="1" x14ac:dyDescent="0.15">
      <c r="A721" s="11"/>
      <c r="I721" s="36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</row>
    <row r="722" spans="1:22" s="12" customFormat="1" x14ac:dyDescent="0.15">
      <c r="A722" s="11"/>
      <c r="I722" s="36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</row>
    <row r="723" spans="1:22" s="12" customFormat="1" x14ac:dyDescent="0.15">
      <c r="A723" s="11"/>
      <c r="I723" s="36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</row>
    <row r="724" spans="1:22" s="12" customFormat="1" x14ac:dyDescent="0.15">
      <c r="A724" s="11"/>
      <c r="I724" s="36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</row>
    <row r="725" spans="1:22" s="12" customFormat="1" x14ac:dyDescent="0.15">
      <c r="A725" s="11"/>
      <c r="I725" s="36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</row>
    <row r="726" spans="1:22" s="12" customFormat="1" x14ac:dyDescent="0.15">
      <c r="A726" s="11"/>
      <c r="I726" s="36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</row>
    <row r="727" spans="1:22" s="12" customFormat="1" x14ac:dyDescent="0.15">
      <c r="A727" s="11"/>
      <c r="I727" s="36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</row>
    <row r="728" spans="1:22" s="12" customFormat="1" x14ac:dyDescent="0.15">
      <c r="A728" s="11"/>
      <c r="I728" s="36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</row>
    <row r="729" spans="1:22" s="12" customFormat="1" x14ac:dyDescent="0.15">
      <c r="A729" s="11"/>
      <c r="I729" s="36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</row>
    <row r="730" spans="1:22" s="12" customFormat="1" x14ac:dyDescent="0.15">
      <c r="A730" s="11"/>
      <c r="I730" s="36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</row>
    <row r="731" spans="1:22" s="12" customFormat="1" x14ac:dyDescent="0.15">
      <c r="A731" s="11"/>
      <c r="I731" s="36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</row>
    <row r="732" spans="1:22" s="12" customFormat="1" x14ac:dyDescent="0.15">
      <c r="A732" s="11"/>
      <c r="I732" s="36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</row>
    <row r="733" spans="1:22" s="12" customFormat="1" x14ac:dyDescent="0.15">
      <c r="A733" s="11"/>
      <c r="I733" s="36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</row>
    <row r="734" spans="1:22" s="12" customFormat="1" x14ac:dyDescent="0.15">
      <c r="A734" s="11"/>
      <c r="I734" s="36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</row>
    <row r="735" spans="1:22" s="12" customFormat="1" x14ac:dyDescent="0.15">
      <c r="A735" s="11"/>
      <c r="I735" s="36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</row>
    <row r="736" spans="1:22" s="12" customFormat="1" x14ac:dyDescent="0.15">
      <c r="A736" s="11"/>
      <c r="I736" s="36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</row>
    <row r="737" spans="1:22" s="12" customFormat="1" x14ac:dyDescent="0.15">
      <c r="A737" s="11"/>
      <c r="I737" s="36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</row>
    <row r="738" spans="1:22" s="12" customFormat="1" x14ac:dyDescent="0.15">
      <c r="A738" s="11"/>
      <c r="I738" s="36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</row>
    <row r="739" spans="1:22" s="12" customFormat="1" x14ac:dyDescent="0.15">
      <c r="A739" s="11"/>
      <c r="I739" s="36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</row>
    <row r="740" spans="1:22" s="12" customFormat="1" x14ac:dyDescent="0.15">
      <c r="A740" s="11"/>
      <c r="I740" s="36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</row>
    <row r="741" spans="1:22" s="12" customFormat="1" x14ac:dyDescent="0.15">
      <c r="A741" s="11"/>
      <c r="I741" s="36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</row>
    <row r="742" spans="1:22" s="12" customFormat="1" x14ac:dyDescent="0.15">
      <c r="A742" s="11"/>
      <c r="I742" s="36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</row>
    <row r="743" spans="1:22" s="12" customFormat="1" x14ac:dyDescent="0.15">
      <c r="A743" s="11"/>
      <c r="I743" s="36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</row>
    <row r="744" spans="1:22" s="12" customFormat="1" x14ac:dyDescent="0.15">
      <c r="A744" s="11"/>
      <c r="I744" s="36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</row>
    <row r="745" spans="1:22" s="12" customFormat="1" x14ac:dyDescent="0.15">
      <c r="A745" s="11"/>
      <c r="I745" s="36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</row>
    <row r="746" spans="1:22" s="12" customFormat="1" x14ac:dyDescent="0.15">
      <c r="A746" s="11"/>
      <c r="I746" s="36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</row>
    <row r="747" spans="1:22" s="12" customFormat="1" x14ac:dyDescent="0.15">
      <c r="A747" s="11"/>
      <c r="I747" s="36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</row>
    <row r="748" spans="1:22" s="12" customFormat="1" x14ac:dyDescent="0.15">
      <c r="A748" s="11"/>
      <c r="I748" s="36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</row>
    <row r="749" spans="1:22" s="12" customFormat="1" x14ac:dyDescent="0.15">
      <c r="A749" s="11"/>
      <c r="I749" s="36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</row>
    <row r="750" spans="1:22" s="12" customFormat="1" x14ac:dyDescent="0.15">
      <c r="A750" s="11"/>
      <c r="I750" s="36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</row>
    <row r="751" spans="1:22" s="12" customFormat="1" x14ac:dyDescent="0.15">
      <c r="A751" s="11"/>
      <c r="I751" s="36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</row>
    <row r="752" spans="1:22" s="12" customFormat="1" x14ac:dyDescent="0.15">
      <c r="A752" s="11"/>
      <c r="I752" s="36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</row>
    <row r="753" spans="1:22" s="12" customFormat="1" x14ac:dyDescent="0.15">
      <c r="A753" s="11"/>
      <c r="I753" s="36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</row>
    <row r="754" spans="1:22" s="12" customFormat="1" x14ac:dyDescent="0.15">
      <c r="A754" s="11"/>
      <c r="I754" s="36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</row>
    <row r="755" spans="1:22" s="12" customFormat="1" x14ac:dyDescent="0.15">
      <c r="A755" s="11"/>
      <c r="I755" s="36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</row>
    <row r="756" spans="1:22" s="12" customFormat="1" x14ac:dyDescent="0.15">
      <c r="A756" s="11"/>
      <c r="I756" s="36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</row>
    <row r="757" spans="1:22" s="12" customFormat="1" x14ac:dyDescent="0.15">
      <c r="A757" s="11"/>
      <c r="I757" s="36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</row>
    <row r="758" spans="1:22" s="12" customFormat="1" x14ac:dyDescent="0.15">
      <c r="A758" s="11"/>
      <c r="I758" s="36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</row>
    <row r="759" spans="1:22" s="12" customFormat="1" x14ac:dyDescent="0.15">
      <c r="A759" s="11"/>
      <c r="I759" s="36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</row>
    <row r="760" spans="1:22" s="12" customFormat="1" x14ac:dyDescent="0.15">
      <c r="A760" s="11"/>
      <c r="I760" s="36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</row>
    <row r="761" spans="1:22" s="12" customFormat="1" x14ac:dyDescent="0.15">
      <c r="A761" s="11"/>
      <c r="I761" s="36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</row>
    <row r="762" spans="1:22" s="12" customFormat="1" x14ac:dyDescent="0.15">
      <c r="A762" s="11"/>
      <c r="I762" s="36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</row>
    <row r="763" spans="1:22" s="12" customFormat="1" x14ac:dyDescent="0.15">
      <c r="A763" s="11"/>
      <c r="I763" s="36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</row>
    <row r="764" spans="1:22" s="12" customFormat="1" x14ac:dyDescent="0.15">
      <c r="A764" s="11"/>
      <c r="I764" s="36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</row>
    <row r="765" spans="1:22" s="12" customFormat="1" x14ac:dyDescent="0.15">
      <c r="A765" s="11"/>
      <c r="I765" s="36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</row>
    <row r="766" spans="1:22" s="12" customFormat="1" x14ac:dyDescent="0.15">
      <c r="A766" s="11"/>
      <c r="I766" s="36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</row>
    <row r="767" spans="1:22" s="12" customFormat="1" x14ac:dyDescent="0.15">
      <c r="A767" s="11"/>
      <c r="I767" s="36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</row>
    <row r="768" spans="1:22" s="12" customFormat="1" x14ac:dyDescent="0.15">
      <c r="A768" s="11"/>
      <c r="I768" s="36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</row>
    <row r="769" spans="1:22" s="12" customFormat="1" x14ac:dyDescent="0.15">
      <c r="A769" s="11"/>
      <c r="I769" s="36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</row>
    <row r="770" spans="1:22" s="12" customFormat="1" x14ac:dyDescent="0.15">
      <c r="A770" s="11"/>
      <c r="I770" s="36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</row>
    <row r="771" spans="1:22" s="12" customFormat="1" x14ac:dyDescent="0.15">
      <c r="A771" s="11"/>
      <c r="I771" s="36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</row>
    <row r="772" spans="1:22" s="12" customFormat="1" x14ac:dyDescent="0.15">
      <c r="A772" s="11"/>
      <c r="I772" s="36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</row>
    <row r="773" spans="1:22" s="12" customFormat="1" x14ac:dyDescent="0.15">
      <c r="A773" s="11"/>
      <c r="I773" s="36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</row>
    <row r="774" spans="1:22" s="12" customFormat="1" x14ac:dyDescent="0.15">
      <c r="A774" s="11"/>
      <c r="I774" s="36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</row>
    <row r="775" spans="1:22" s="12" customFormat="1" x14ac:dyDescent="0.15">
      <c r="A775" s="11"/>
      <c r="I775" s="36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</row>
    <row r="776" spans="1:22" s="12" customFormat="1" x14ac:dyDescent="0.15">
      <c r="A776" s="11"/>
      <c r="I776" s="36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</row>
    <row r="777" spans="1:22" s="12" customFormat="1" x14ac:dyDescent="0.15">
      <c r="A777" s="11"/>
      <c r="I777" s="36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</row>
    <row r="778" spans="1:22" s="12" customFormat="1" x14ac:dyDescent="0.15">
      <c r="A778" s="11"/>
      <c r="I778" s="36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</row>
    <row r="779" spans="1:22" s="12" customFormat="1" x14ac:dyDescent="0.15">
      <c r="A779" s="11"/>
      <c r="I779" s="36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</row>
    <row r="780" spans="1:22" s="12" customFormat="1" x14ac:dyDescent="0.15">
      <c r="A780" s="11"/>
      <c r="I780" s="36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</row>
    <row r="781" spans="1:22" s="12" customFormat="1" x14ac:dyDescent="0.15">
      <c r="A781" s="11"/>
      <c r="I781" s="36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</row>
    <row r="782" spans="1:22" s="12" customFormat="1" x14ac:dyDescent="0.15">
      <c r="A782" s="11"/>
      <c r="I782" s="36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</row>
    <row r="783" spans="1:22" s="12" customFormat="1" x14ac:dyDescent="0.15">
      <c r="A783" s="11"/>
      <c r="I783" s="36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</row>
    <row r="784" spans="1:22" s="12" customFormat="1" x14ac:dyDescent="0.15">
      <c r="A784" s="11"/>
      <c r="I784" s="36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</row>
    <row r="785" spans="1:22" s="12" customFormat="1" x14ac:dyDescent="0.15">
      <c r="A785" s="11"/>
      <c r="I785" s="36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</row>
    <row r="786" spans="1:22" s="12" customFormat="1" x14ac:dyDescent="0.15">
      <c r="A786" s="11"/>
      <c r="I786" s="36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</row>
    <row r="787" spans="1:22" s="12" customFormat="1" x14ac:dyDescent="0.15">
      <c r="A787" s="11"/>
      <c r="I787" s="36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</row>
    <row r="788" spans="1:22" s="12" customFormat="1" x14ac:dyDescent="0.15">
      <c r="A788" s="11"/>
      <c r="I788" s="36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</row>
    <row r="789" spans="1:22" s="12" customFormat="1" x14ac:dyDescent="0.15">
      <c r="A789" s="11"/>
      <c r="I789" s="36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</row>
    <row r="790" spans="1:22" s="12" customFormat="1" x14ac:dyDescent="0.15">
      <c r="A790" s="11"/>
      <c r="I790" s="36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</row>
    <row r="791" spans="1:22" s="12" customFormat="1" x14ac:dyDescent="0.15">
      <c r="A791" s="11"/>
      <c r="I791" s="36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</row>
    <row r="792" spans="1:22" s="12" customFormat="1" x14ac:dyDescent="0.15">
      <c r="A792" s="11"/>
      <c r="I792" s="36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</row>
    <row r="793" spans="1:22" s="12" customFormat="1" x14ac:dyDescent="0.15">
      <c r="A793" s="11"/>
      <c r="I793" s="36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</row>
    <row r="794" spans="1:22" s="12" customFormat="1" x14ac:dyDescent="0.15">
      <c r="A794" s="11"/>
      <c r="I794" s="36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</row>
    <row r="795" spans="1:22" s="12" customFormat="1" x14ac:dyDescent="0.15">
      <c r="A795" s="11"/>
      <c r="I795" s="36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</row>
    <row r="796" spans="1:22" s="12" customFormat="1" x14ac:dyDescent="0.15">
      <c r="A796" s="11"/>
      <c r="I796" s="36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</row>
    <row r="797" spans="1:22" s="12" customFormat="1" x14ac:dyDescent="0.15">
      <c r="A797" s="11"/>
      <c r="I797" s="36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</row>
    <row r="798" spans="1:22" s="12" customFormat="1" x14ac:dyDescent="0.15">
      <c r="A798" s="11"/>
      <c r="I798" s="36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</row>
    <row r="799" spans="1:22" s="12" customFormat="1" x14ac:dyDescent="0.15">
      <c r="A799" s="11"/>
      <c r="I799" s="36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</row>
    <row r="800" spans="1:22" s="12" customFormat="1" x14ac:dyDescent="0.15">
      <c r="A800" s="11"/>
      <c r="I800" s="36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</row>
    <row r="801" spans="1:22" s="12" customFormat="1" x14ac:dyDescent="0.15">
      <c r="A801" s="11"/>
      <c r="I801" s="36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</row>
    <row r="802" spans="1:22" s="12" customFormat="1" x14ac:dyDescent="0.15">
      <c r="A802" s="11"/>
      <c r="I802" s="36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</row>
    <row r="803" spans="1:22" s="12" customFormat="1" x14ac:dyDescent="0.15">
      <c r="A803" s="11"/>
      <c r="I803" s="36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</row>
    <row r="804" spans="1:22" s="12" customFormat="1" x14ac:dyDescent="0.15">
      <c r="A804" s="11"/>
      <c r="I804" s="36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</row>
    <row r="805" spans="1:22" s="12" customFormat="1" x14ac:dyDescent="0.15">
      <c r="A805" s="11"/>
      <c r="I805" s="36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</row>
    <row r="806" spans="1:22" s="12" customFormat="1" x14ac:dyDescent="0.15">
      <c r="A806" s="11"/>
      <c r="I806" s="36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</row>
    <row r="807" spans="1:22" s="12" customFormat="1" x14ac:dyDescent="0.15">
      <c r="A807" s="11"/>
      <c r="I807" s="36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</row>
    <row r="808" spans="1:22" s="12" customFormat="1" x14ac:dyDescent="0.15">
      <c r="A808" s="11"/>
      <c r="I808" s="36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</row>
    <row r="809" spans="1:22" s="12" customFormat="1" x14ac:dyDescent="0.15">
      <c r="A809" s="11"/>
      <c r="I809" s="36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</row>
    <row r="810" spans="1:22" s="12" customFormat="1" x14ac:dyDescent="0.15">
      <c r="A810" s="11"/>
      <c r="I810" s="36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</row>
    <row r="811" spans="1:22" s="12" customFormat="1" x14ac:dyDescent="0.15">
      <c r="A811" s="11"/>
      <c r="I811" s="36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</row>
    <row r="812" spans="1:22" s="12" customFormat="1" x14ac:dyDescent="0.15">
      <c r="A812" s="11"/>
      <c r="I812" s="36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</row>
    <row r="813" spans="1:22" s="12" customFormat="1" x14ac:dyDescent="0.15">
      <c r="A813" s="11"/>
      <c r="I813" s="36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</row>
    <row r="814" spans="1:22" s="12" customFormat="1" x14ac:dyDescent="0.15">
      <c r="A814" s="11"/>
      <c r="I814" s="36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</row>
    <row r="815" spans="1:22" s="12" customFormat="1" x14ac:dyDescent="0.15">
      <c r="A815" s="11"/>
      <c r="I815" s="36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</row>
    <row r="816" spans="1:22" s="12" customFormat="1" x14ac:dyDescent="0.15">
      <c r="A816" s="11"/>
      <c r="I816" s="36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</row>
    <row r="817" spans="1:22" s="12" customFormat="1" x14ac:dyDescent="0.15">
      <c r="A817" s="11"/>
      <c r="I817" s="36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</row>
  </sheetData>
  <mergeCells count="162">
    <mergeCell ref="A4:V4"/>
    <mergeCell ref="A231:I231"/>
    <mergeCell ref="A232:I232"/>
    <mergeCell ref="A224:I224"/>
    <mergeCell ref="G225:G230"/>
    <mergeCell ref="F225:F230"/>
    <mergeCell ref="E225:E230"/>
    <mergeCell ref="D225:D230"/>
    <mergeCell ref="C225:C230"/>
    <mergeCell ref="B225:B230"/>
    <mergeCell ref="A225:A230"/>
    <mergeCell ref="A165:I165"/>
    <mergeCell ref="A219:I219"/>
    <mergeCell ref="G220:G223"/>
    <mergeCell ref="F220:F223"/>
    <mergeCell ref="E220:E223"/>
    <mergeCell ref="D220:D223"/>
    <mergeCell ref="C220:C223"/>
    <mergeCell ref="B220:B223"/>
    <mergeCell ref="A220:A223"/>
    <mergeCell ref="A200:I200"/>
    <mergeCell ref="G201:G218"/>
    <mergeCell ref="F201:F218"/>
    <mergeCell ref="E201:E218"/>
    <mergeCell ref="D201:D218"/>
    <mergeCell ref="C201:C218"/>
    <mergeCell ref="B201:B218"/>
    <mergeCell ref="A201:A218"/>
    <mergeCell ref="G187:G199"/>
    <mergeCell ref="F187:F199"/>
    <mergeCell ref="E187:E199"/>
    <mergeCell ref="D187:D199"/>
    <mergeCell ref="C187:C199"/>
    <mergeCell ref="B187:B199"/>
    <mergeCell ref="A187:A199"/>
    <mergeCell ref="A186:I186"/>
    <mergeCell ref="G166:G176"/>
    <mergeCell ref="F166:F176"/>
    <mergeCell ref="E166:E176"/>
    <mergeCell ref="D166:D176"/>
    <mergeCell ref="C166:C176"/>
    <mergeCell ref="B166:B176"/>
    <mergeCell ref="A166:A176"/>
    <mergeCell ref="A177:I177"/>
    <mergeCell ref="G178:G185"/>
    <mergeCell ref="F178:F185"/>
    <mergeCell ref="E178:E185"/>
    <mergeCell ref="D178:D185"/>
    <mergeCell ref="C178:C185"/>
    <mergeCell ref="B178:B185"/>
    <mergeCell ref="A178:A185"/>
    <mergeCell ref="A152:I152"/>
    <mergeCell ref="G153:G164"/>
    <mergeCell ref="F153:F164"/>
    <mergeCell ref="E153:E164"/>
    <mergeCell ref="D153:D164"/>
    <mergeCell ref="C153:C164"/>
    <mergeCell ref="B153:B164"/>
    <mergeCell ref="A153:A164"/>
    <mergeCell ref="A137:A143"/>
    <mergeCell ref="B137:B143"/>
    <mergeCell ref="A144:I144"/>
    <mergeCell ref="G145:G151"/>
    <mergeCell ref="F145:F151"/>
    <mergeCell ref="E145:E151"/>
    <mergeCell ref="D145:D151"/>
    <mergeCell ref="C145:C151"/>
    <mergeCell ref="B145:B151"/>
    <mergeCell ref="A145:A151"/>
    <mergeCell ref="G137:G143"/>
    <mergeCell ref="F137:F143"/>
    <mergeCell ref="E137:E143"/>
    <mergeCell ref="D137:D143"/>
    <mergeCell ref="C137:C143"/>
    <mergeCell ref="A134:I134"/>
    <mergeCell ref="A136:I136"/>
    <mergeCell ref="A121:I121"/>
    <mergeCell ref="G122:G132"/>
    <mergeCell ref="F122:F133"/>
    <mergeCell ref="E122:E133"/>
    <mergeCell ref="D122:D133"/>
    <mergeCell ref="C122:C133"/>
    <mergeCell ref="B122:B133"/>
    <mergeCell ref="A122:A133"/>
    <mergeCell ref="A112:I112"/>
    <mergeCell ref="G113:G120"/>
    <mergeCell ref="F113:F120"/>
    <mergeCell ref="E113:E120"/>
    <mergeCell ref="D113:D120"/>
    <mergeCell ref="C113:C120"/>
    <mergeCell ref="B113:B120"/>
    <mergeCell ref="A113:A120"/>
    <mergeCell ref="A104:I104"/>
    <mergeCell ref="G105:G111"/>
    <mergeCell ref="F105:F111"/>
    <mergeCell ref="E105:E111"/>
    <mergeCell ref="D105:D111"/>
    <mergeCell ref="C105:C111"/>
    <mergeCell ref="B105:B111"/>
    <mergeCell ref="A105:A111"/>
    <mergeCell ref="A102:I102"/>
    <mergeCell ref="F60:F101"/>
    <mergeCell ref="E60:E101"/>
    <mergeCell ref="D60:D101"/>
    <mergeCell ref="C60:C101"/>
    <mergeCell ref="B60:B101"/>
    <mergeCell ref="A60:A101"/>
    <mergeCell ref="G60:G100"/>
    <mergeCell ref="A59:I59"/>
    <mergeCell ref="B7:B13"/>
    <mergeCell ref="A7:A13"/>
    <mergeCell ref="C7:C13"/>
    <mergeCell ref="E7:E13"/>
    <mergeCell ref="F7:F13"/>
    <mergeCell ref="A27:I27"/>
    <mergeCell ref="A48:I48"/>
    <mergeCell ref="G28:G47"/>
    <mergeCell ref="F28:F47"/>
    <mergeCell ref="E28:E47"/>
    <mergeCell ref="D28:D47"/>
    <mergeCell ref="C28:C47"/>
    <mergeCell ref="B28:B47"/>
    <mergeCell ref="A28:A47"/>
    <mergeCell ref="J5:J6"/>
    <mergeCell ref="V5:V6"/>
    <mergeCell ref="D7:D13"/>
    <mergeCell ref="L5:L6"/>
    <mergeCell ref="M5:M6"/>
    <mergeCell ref="N5:N6"/>
    <mergeCell ref="O5:O6"/>
    <mergeCell ref="P5:P6"/>
    <mergeCell ref="Q5:Q6"/>
    <mergeCell ref="K5:K6"/>
    <mergeCell ref="G7:G13"/>
    <mergeCell ref="R5:R6"/>
    <mergeCell ref="S5:S6"/>
    <mergeCell ref="T5:T6"/>
    <mergeCell ref="U5:U6"/>
    <mergeCell ref="C233:G233"/>
    <mergeCell ref="C234:G234"/>
    <mergeCell ref="D1:S1"/>
    <mergeCell ref="D2:S2"/>
    <mergeCell ref="D3:S3"/>
    <mergeCell ref="A14:I14"/>
    <mergeCell ref="G15:G26"/>
    <mergeCell ref="F15:F26"/>
    <mergeCell ref="E15:E26"/>
    <mergeCell ref="D15:D26"/>
    <mergeCell ref="C15:C26"/>
    <mergeCell ref="B15:B26"/>
    <mergeCell ref="A15:A26"/>
    <mergeCell ref="G49:G58"/>
    <mergeCell ref="F49:F58"/>
    <mergeCell ref="E49:E58"/>
    <mergeCell ref="D49:D58"/>
    <mergeCell ref="C49:C58"/>
    <mergeCell ref="B49:B58"/>
    <mergeCell ref="A49:A58"/>
    <mergeCell ref="A5:B5"/>
    <mergeCell ref="C5:D5"/>
    <mergeCell ref="E5:F5"/>
    <mergeCell ref="H5:I5"/>
  </mergeCells>
  <pageMargins left="0.23622047244094491" right="0.23622047244094491" top="0.74803149606299213" bottom="0.74803149606299213" header="0.31496062992125984" footer="0.31496062992125984"/>
  <pageSetup paperSize="309" orientation="landscape" r:id="rId1"/>
  <headerFooter>
    <oddFooter>&amp;C&amp;N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1"/>
  <sheetViews>
    <sheetView tabSelected="1" view="pageLayout" zoomScale="142" zoomScaleNormal="118" zoomScalePageLayoutView="142" workbookViewId="0">
      <selection activeCell="J108" sqref="J108"/>
    </sheetView>
  </sheetViews>
  <sheetFormatPr baseColWidth="10" defaultColWidth="11" defaultRowHeight="8.25" x14ac:dyDescent="0.15"/>
  <cols>
    <col min="1" max="1" width="2.5703125" style="42" customWidth="1"/>
    <col min="2" max="2" width="6.42578125" style="10" customWidth="1"/>
    <col min="3" max="3" width="2.140625" style="10" customWidth="1"/>
    <col min="4" max="4" width="7.7109375" style="10" customWidth="1"/>
    <col min="5" max="5" width="2.5703125" style="10" customWidth="1"/>
    <col min="6" max="6" width="5.7109375" style="10" customWidth="1"/>
    <col min="7" max="7" width="5.28515625" style="10" customWidth="1"/>
    <col min="8" max="8" width="3" style="10" customWidth="1"/>
    <col min="9" max="9" width="15.140625" style="43" customWidth="1"/>
    <col min="10" max="10" width="7.7109375" style="64" customWidth="1"/>
    <col min="11" max="11" width="6.7109375" style="64" customWidth="1"/>
    <col min="12" max="12" width="6.85546875" style="64" customWidth="1"/>
    <col min="13" max="14" width="6.7109375" style="64" customWidth="1"/>
    <col min="15" max="15" width="6.85546875" style="64" customWidth="1"/>
    <col min="16" max="16" width="6.7109375" style="64" customWidth="1"/>
    <col min="17" max="17" width="7.140625" style="64" customWidth="1"/>
    <col min="18" max="18" width="7" style="64" customWidth="1"/>
    <col min="19" max="19" width="6.85546875" style="64" customWidth="1"/>
    <col min="20" max="20" width="7" style="64" customWidth="1"/>
    <col min="21" max="22" width="6.85546875" style="64" customWidth="1"/>
    <col min="23" max="16384" width="11" style="10"/>
  </cols>
  <sheetData>
    <row r="1" spans="1:22" ht="14.25" customHeight="1" x14ac:dyDescent="0.15">
      <c r="D1" s="103" t="s">
        <v>169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2" ht="11.25" customHeight="1" x14ac:dyDescent="0.25">
      <c r="D2" s="104" t="s">
        <v>170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22" ht="12.75" customHeight="1" x14ac:dyDescent="0.25">
      <c r="D3" s="105" t="s">
        <v>171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2" ht="12" customHeight="1" x14ac:dyDescent="0.25">
      <c r="D4" s="105" t="s">
        <v>172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8" spans="1:22" ht="20.25" customHeight="1" x14ac:dyDescent="0.15"/>
    <row r="9" spans="1:22" s="45" customFormat="1" ht="30" customHeight="1" x14ac:dyDescent="0.25">
      <c r="A9" s="106" t="s">
        <v>0</v>
      </c>
      <c r="B9" s="106"/>
      <c r="C9" s="106" t="s">
        <v>5</v>
      </c>
      <c r="D9" s="106"/>
      <c r="E9" s="106" t="s">
        <v>7</v>
      </c>
      <c r="F9" s="106"/>
      <c r="G9" s="44" t="s">
        <v>1</v>
      </c>
      <c r="H9" s="106" t="s">
        <v>2</v>
      </c>
      <c r="I9" s="106"/>
      <c r="J9" s="107" t="s">
        <v>8</v>
      </c>
      <c r="K9" s="107" t="s">
        <v>9</v>
      </c>
      <c r="L9" s="107" t="s">
        <v>10</v>
      </c>
      <c r="M9" s="107" t="s">
        <v>11</v>
      </c>
      <c r="N9" s="107" t="s">
        <v>12</v>
      </c>
      <c r="O9" s="107" t="s">
        <v>13</v>
      </c>
      <c r="P9" s="107" t="s">
        <v>14</v>
      </c>
      <c r="Q9" s="107" t="s">
        <v>15</v>
      </c>
      <c r="R9" s="107" t="s">
        <v>16</v>
      </c>
      <c r="S9" s="107" t="s">
        <v>17</v>
      </c>
      <c r="T9" s="107" t="s">
        <v>18</v>
      </c>
      <c r="U9" s="107" t="s">
        <v>19</v>
      </c>
      <c r="V9" s="107" t="s">
        <v>20</v>
      </c>
    </row>
    <row r="10" spans="1:22" s="49" customFormat="1" x14ac:dyDescent="0.15">
      <c r="A10" s="46" t="s">
        <v>3</v>
      </c>
      <c r="B10" s="47" t="s">
        <v>4</v>
      </c>
      <c r="C10" s="47" t="s">
        <v>3</v>
      </c>
      <c r="D10" s="47" t="s">
        <v>4</v>
      </c>
      <c r="E10" s="47" t="s">
        <v>6</v>
      </c>
      <c r="F10" s="47" t="s">
        <v>4</v>
      </c>
      <c r="G10" s="47"/>
      <c r="H10" s="47" t="s">
        <v>6</v>
      </c>
      <c r="I10" s="48" t="s">
        <v>4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</row>
    <row r="11" spans="1:22" ht="24.75" customHeight="1" x14ac:dyDescent="0.15">
      <c r="A11" s="108">
        <v>1</v>
      </c>
      <c r="B11" s="109" t="s">
        <v>21</v>
      </c>
      <c r="C11" s="110" t="s">
        <v>22</v>
      </c>
      <c r="D11" s="109" t="s">
        <v>23</v>
      </c>
      <c r="E11" s="110">
        <v>101</v>
      </c>
      <c r="F11" s="109" t="s">
        <v>24</v>
      </c>
      <c r="G11" s="110" t="s">
        <v>25</v>
      </c>
      <c r="H11" s="40">
        <v>2121</v>
      </c>
      <c r="I11" s="41" t="s">
        <v>26</v>
      </c>
      <c r="J11" s="62">
        <v>5000</v>
      </c>
      <c r="K11" s="62">
        <f>J11/12</f>
        <v>416.66666666666669</v>
      </c>
      <c r="L11" s="62">
        <f t="shared" ref="L11:V18" si="0">K11</f>
        <v>416.66666666666669</v>
      </c>
      <c r="M11" s="62">
        <f t="shared" si="0"/>
        <v>416.66666666666669</v>
      </c>
      <c r="N11" s="62">
        <f t="shared" si="0"/>
        <v>416.66666666666669</v>
      </c>
      <c r="O11" s="62">
        <f t="shared" si="0"/>
        <v>416.66666666666669</v>
      </c>
      <c r="P11" s="62">
        <f t="shared" si="0"/>
        <v>416.66666666666669</v>
      </c>
      <c r="Q11" s="62">
        <f t="shared" si="0"/>
        <v>416.66666666666669</v>
      </c>
      <c r="R11" s="62">
        <f t="shared" si="0"/>
        <v>416.66666666666669</v>
      </c>
      <c r="S11" s="62">
        <f t="shared" si="0"/>
        <v>416.66666666666669</v>
      </c>
      <c r="T11" s="62">
        <f t="shared" si="0"/>
        <v>416.66666666666669</v>
      </c>
      <c r="U11" s="62">
        <f t="shared" si="0"/>
        <v>416.66666666666669</v>
      </c>
      <c r="V11" s="62">
        <f t="shared" si="0"/>
        <v>416.66666666666669</v>
      </c>
    </row>
    <row r="12" spans="1:22" ht="21" customHeight="1" x14ac:dyDescent="0.15">
      <c r="A12" s="108"/>
      <c r="B12" s="109"/>
      <c r="C12" s="110"/>
      <c r="D12" s="109"/>
      <c r="E12" s="110"/>
      <c r="F12" s="109"/>
      <c r="G12" s="110"/>
      <c r="H12" s="40">
        <v>2151</v>
      </c>
      <c r="I12" s="41" t="s">
        <v>27</v>
      </c>
      <c r="J12" s="62">
        <f>2800</f>
        <v>2800</v>
      </c>
      <c r="K12" s="62">
        <f>J12/12</f>
        <v>233.33333333333334</v>
      </c>
      <c r="L12" s="62">
        <f t="shared" si="0"/>
        <v>233.33333333333334</v>
      </c>
      <c r="M12" s="62">
        <f t="shared" si="0"/>
        <v>233.33333333333334</v>
      </c>
      <c r="N12" s="62">
        <f t="shared" si="0"/>
        <v>233.33333333333334</v>
      </c>
      <c r="O12" s="62">
        <f t="shared" si="0"/>
        <v>233.33333333333334</v>
      </c>
      <c r="P12" s="62">
        <f t="shared" si="0"/>
        <v>233.33333333333334</v>
      </c>
      <c r="Q12" s="62">
        <f t="shared" si="0"/>
        <v>233.33333333333334</v>
      </c>
      <c r="R12" s="62">
        <f t="shared" si="0"/>
        <v>233.33333333333334</v>
      </c>
      <c r="S12" s="62">
        <f t="shared" si="0"/>
        <v>233.33333333333334</v>
      </c>
      <c r="T12" s="62">
        <f t="shared" si="0"/>
        <v>233.33333333333334</v>
      </c>
      <c r="U12" s="62">
        <f t="shared" si="0"/>
        <v>233.33333333333334</v>
      </c>
      <c r="V12" s="62">
        <f t="shared" si="0"/>
        <v>233.33333333333334</v>
      </c>
    </row>
    <row r="13" spans="1:22" ht="21" customHeight="1" x14ac:dyDescent="0.15">
      <c r="A13" s="108"/>
      <c r="B13" s="109"/>
      <c r="C13" s="110"/>
      <c r="D13" s="109"/>
      <c r="E13" s="110"/>
      <c r="F13" s="109"/>
      <c r="G13" s="110"/>
      <c r="H13" s="40">
        <v>2211</v>
      </c>
      <c r="I13" s="41" t="s">
        <v>28</v>
      </c>
      <c r="J13" s="62">
        <v>25000</v>
      </c>
      <c r="K13" s="62">
        <f>J13/12</f>
        <v>2083.3333333333335</v>
      </c>
      <c r="L13" s="62">
        <f t="shared" si="0"/>
        <v>2083.3333333333335</v>
      </c>
      <c r="M13" s="62">
        <f t="shared" si="0"/>
        <v>2083.3333333333335</v>
      </c>
      <c r="N13" s="62">
        <f t="shared" si="0"/>
        <v>2083.3333333333335</v>
      </c>
      <c r="O13" s="62">
        <f t="shared" si="0"/>
        <v>2083.3333333333335</v>
      </c>
      <c r="P13" s="62">
        <f t="shared" si="0"/>
        <v>2083.3333333333335</v>
      </c>
      <c r="Q13" s="62">
        <f t="shared" si="0"/>
        <v>2083.3333333333335</v>
      </c>
      <c r="R13" s="62">
        <f t="shared" si="0"/>
        <v>2083.3333333333335</v>
      </c>
      <c r="S13" s="62">
        <f t="shared" si="0"/>
        <v>2083.3333333333335</v>
      </c>
      <c r="T13" s="62">
        <f t="shared" si="0"/>
        <v>2083.3333333333335</v>
      </c>
      <c r="U13" s="62">
        <f t="shared" si="0"/>
        <v>2083.3333333333335</v>
      </c>
      <c r="V13" s="62">
        <f t="shared" si="0"/>
        <v>2083.3333333333335</v>
      </c>
    </row>
    <row r="14" spans="1:22" ht="21" customHeight="1" x14ac:dyDescent="0.15">
      <c r="A14" s="108"/>
      <c r="B14" s="109"/>
      <c r="C14" s="110"/>
      <c r="D14" s="109"/>
      <c r="E14" s="110"/>
      <c r="F14" s="109"/>
      <c r="G14" s="110"/>
      <c r="H14" s="40">
        <v>3361</v>
      </c>
      <c r="I14" s="50" t="s">
        <v>29</v>
      </c>
      <c r="J14" s="62">
        <v>7400</v>
      </c>
      <c r="K14" s="62">
        <f>J14/12</f>
        <v>616.66666666666663</v>
      </c>
      <c r="L14" s="62">
        <f t="shared" si="0"/>
        <v>616.66666666666663</v>
      </c>
      <c r="M14" s="62">
        <f t="shared" si="0"/>
        <v>616.66666666666663</v>
      </c>
      <c r="N14" s="62">
        <f t="shared" si="0"/>
        <v>616.66666666666663</v>
      </c>
      <c r="O14" s="62">
        <f t="shared" si="0"/>
        <v>616.66666666666663</v>
      </c>
      <c r="P14" s="62">
        <f t="shared" si="0"/>
        <v>616.66666666666663</v>
      </c>
      <c r="Q14" s="62">
        <f t="shared" si="0"/>
        <v>616.66666666666663</v>
      </c>
      <c r="R14" s="62">
        <f t="shared" si="0"/>
        <v>616.66666666666663</v>
      </c>
      <c r="S14" s="62">
        <f t="shared" si="0"/>
        <v>616.66666666666663</v>
      </c>
      <c r="T14" s="62">
        <f t="shared" si="0"/>
        <v>616.66666666666663</v>
      </c>
      <c r="U14" s="62">
        <f t="shared" si="0"/>
        <v>616.66666666666663</v>
      </c>
      <c r="V14" s="62">
        <f t="shared" si="0"/>
        <v>616.66666666666663</v>
      </c>
    </row>
    <row r="15" spans="1:22" ht="21" customHeight="1" x14ac:dyDescent="0.15">
      <c r="A15" s="108"/>
      <c r="B15" s="109"/>
      <c r="C15" s="110"/>
      <c r="D15" s="109"/>
      <c r="E15" s="110"/>
      <c r="F15" s="109"/>
      <c r="G15" s="110"/>
      <c r="H15" s="40">
        <v>2611</v>
      </c>
      <c r="I15" s="41" t="s">
        <v>85</v>
      </c>
      <c r="J15" s="62">
        <v>70000</v>
      </c>
      <c r="K15" s="62">
        <f>J15/12</f>
        <v>5833.333333333333</v>
      </c>
      <c r="L15" s="62">
        <f t="shared" si="0"/>
        <v>5833.333333333333</v>
      </c>
      <c r="M15" s="62">
        <f t="shared" si="0"/>
        <v>5833.333333333333</v>
      </c>
      <c r="N15" s="62">
        <f t="shared" si="0"/>
        <v>5833.333333333333</v>
      </c>
      <c r="O15" s="62">
        <f t="shared" si="0"/>
        <v>5833.333333333333</v>
      </c>
      <c r="P15" s="62">
        <f t="shared" si="0"/>
        <v>5833.333333333333</v>
      </c>
      <c r="Q15" s="62">
        <f t="shared" si="0"/>
        <v>5833.333333333333</v>
      </c>
      <c r="R15" s="62">
        <f t="shared" si="0"/>
        <v>5833.333333333333</v>
      </c>
      <c r="S15" s="62">
        <f t="shared" si="0"/>
        <v>5833.333333333333</v>
      </c>
      <c r="T15" s="62">
        <f t="shared" si="0"/>
        <v>5833.333333333333</v>
      </c>
      <c r="U15" s="62">
        <f t="shared" si="0"/>
        <v>5833.333333333333</v>
      </c>
      <c r="V15" s="62">
        <f t="shared" si="0"/>
        <v>5833.333333333333</v>
      </c>
    </row>
    <row r="16" spans="1:22" ht="21" customHeight="1" x14ac:dyDescent="0.15">
      <c r="A16" s="108"/>
      <c r="B16" s="109"/>
      <c r="C16" s="110"/>
      <c r="D16" s="109"/>
      <c r="E16" s="110"/>
      <c r="F16" s="109"/>
      <c r="G16" s="110"/>
      <c r="H16" s="40">
        <v>3612</v>
      </c>
      <c r="I16" s="41" t="s">
        <v>31</v>
      </c>
      <c r="J16" s="62">
        <v>3000</v>
      </c>
      <c r="K16" s="62">
        <f t="shared" ref="K16:K18" si="1">J16/12</f>
        <v>250</v>
      </c>
      <c r="L16" s="62">
        <f t="shared" si="0"/>
        <v>250</v>
      </c>
      <c r="M16" s="62">
        <f t="shared" si="0"/>
        <v>250</v>
      </c>
      <c r="N16" s="62">
        <f t="shared" si="0"/>
        <v>250</v>
      </c>
      <c r="O16" s="62">
        <f t="shared" si="0"/>
        <v>250</v>
      </c>
      <c r="P16" s="62">
        <f t="shared" si="0"/>
        <v>250</v>
      </c>
      <c r="Q16" s="62">
        <f t="shared" si="0"/>
        <v>250</v>
      </c>
      <c r="R16" s="62">
        <f t="shared" si="0"/>
        <v>250</v>
      </c>
      <c r="S16" s="62">
        <f t="shared" si="0"/>
        <v>250</v>
      </c>
      <c r="T16" s="62">
        <f t="shared" si="0"/>
        <v>250</v>
      </c>
      <c r="U16" s="62">
        <f t="shared" si="0"/>
        <v>250</v>
      </c>
      <c r="V16" s="62">
        <f t="shared" si="0"/>
        <v>250</v>
      </c>
    </row>
    <row r="17" spans="1:22" ht="21" customHeight="1" x14ac:dyDescent="0.15">
      <c r="A17" s="108"/>
      <c r="B17" s="109"/>
      <c r="C17" s="110"/>
      <c r="D17" s="109"/>
      <c r="E17" s="110"/>
      <c r="F17" s="109"/>
      <c r="G17" s="110"/>
      <c r="H17" s="40">
        <v>3751</v>
      </c>
      <c r="I17" s="41" t="s">
        <v>32</v>
      </c>
      <c r="J17" s="62">
        <v>6000</v>
      </c>
      <c r="K17" s="62">
        <f t="shared" si="1"/>
        <v>500</v>
      </c>
      <c r="L17" s="62">
        <f t="shared" si="0"/>
        <v>500</v>
      </c>
      <c r="M17" s="62">
        <f t="shared" si="0"/>
        <v>500</v>
      </c>
      <c r="N17" s="62">
        <f t="shared" si="0"/>
        <v>500</v>
      </c>
      <c r="O17" s="62">
        <f t="shared" si="0"/>
        <v>500</v>
      </c>
      <c r="P17" s="62">
        <f t="shared" si="0"/>
        <v>500</v>
      </c>
      <c r="Q17" s="62">
        <f t="shared" si="0"/>
        <v>500</v>
      </c>
      <c r="R17" s="62">
        <f t="shared" si="0"/>
        <v>500</v>
      </c>
      <c r="S17" s="62">
        <f t="shared" si="0"/>
        <v>500</v>
      </c>
      <c r="T17" s="62">
        <f t="shared" si="0"/>
        <v>500</v>
      </c>
      <c r="U17" s="62">
        <f t="shared" si="0"/>
        <v>500</v>
      </c>
      <c r="V17" s="62">
        <f t="shared" si="0"/>
        <v>500</v>
      </c>
    </row>
    <row r="18" spans="1:22" ht="21" customHeight="1" x14ac:dyDescent="0.15">
      <c r="A18" s="51"/>
      <c r="B18" s="50"/>
      <c r="C18" s="52"/>
      <c r="D18" s="50"/>
      <c r="E18" s="52"/>
      <c r="F18" s="50"/>
      <c r="G18" s="52"/>
      <c r="H18" s="40">
        <v>4411</v>
      </c>
      <c r="I18" s="41" t="s">
        <v>59</v>
      </c>
      <c r="J18" s="62">
        <v>110000</v>
      </c>
      <c r="K18" s="62">
        <f t="shared" si="1"/>
        <v>9166.6666666666661</v>
      </c>
      <c r="L18" s="62">
        <f t="shared" si="0"/>
        <v>9166.6666666666661</v>
      </c>
      <c r="M18" s="62">
        <f t="shared" si="0"/>
        <v>9166.6666666666661</v>
      </c>
      <c r="N18" s="62">
        <f t="shared" si="0"/>
        <v>9166.6666666666661</v>
      </c>
      <c r="O18" s="62">
        <f t="shared" si="0"/>
        <v>9166.6666666666661</v>
      </c>
      <c r="P18" s="62">
        <f t="shared" si="0"/>
        <v>9166.6666666666661</v>
      </c>
      <c r="Q18" s="62">
        <f t="shared" si="0"/>
        <v>9166.6666666666661</v>
      </c>
      <c r="R18" s="62">
        <f t="shared" si="0"/>
        <v>9166.6666666666661</v>
      </c>
      <c r="S18" s="62">
        <f t="shared" si="0"/>
        <v>9166.6666666666661</v>
      </c>
      <c r="T18" s="62">
        <f t="shared" si="0"/>
        <v>9166.6666666666661</v>
      </c>
      <c r="U18" s="62">
        <f t="shared" si="0"/>
        <v>9166.6666666666661</v>
      </c>
      <c r="V18" s="62">
        <f t="shared" si="0"/>
        <v>9166.6666666666661</v>
      </c>
    </row>
    <row r="19" spans="1:22" ht="21" customHeight="1" x14ac:dyDescent="0.15">
      <c r="A19" s="112" t="s">
        <v>33</v>
      </c>
      <c r="B19" s="112"/>
      <c r="C19" s="112"/>
      <c r="D19" s="112"/>
      <c r="E19" s="112"/>
      <c r="F19" s="112"/>
      <c r="G19" s="112"/>
      <c r="H19" s="112"/>
      <c r="I19" s="112"/>
      <c r="J19" s="62">
        <f t="shared" ref="J19:V19" si="2">SUM(J11:J18)</f>
        <v>229200</v>
      </c>
      <c r="K19" s="62">
        <f t="shared" si="2"/>
        <v>19100</v>
      </c>
      <c r="L19" s="62">
        <f t="shared" si="2"/>
        <v>19100</v>
      </c>
      <c r="M19" s="62">
        <f t="shared" si="2"/>
        <v>19100</v>
      </c>
      <c r="N19" s="62">
        <f t="shared" si="2"/>
        <v>19100</v>
      </c>
      <c r="O19" s="62">
        <f t="shared" si="2"/>
        <v>19100</v>
      </c>
      <c r="P19" s="62">
        <f t="shared" si="2"/>
        <v>19100</v>
      </c>
      <c r="Q19" s="62">
        <f t="shared" si="2"/>
        <v>19100</v>
      </c>
      <c r="R19" s="62">
        <f t="shared" si="2"/>
        <v>19100</v>
      </c>
      <c r="S19" s="62">
        <f t="shared" si="2"/>
        <v>19100</v>
      </c>
      <c r="T19" s="62">
        <f t="shared" si="2"/>
        <v>19100</v>
      </c>
      <c r="U19" s="62">
        <f t="shared" si="2"/>
        <v>19100</v>
      </c>
      <c r="V19" s="62">
        <f t="shared" si="2"/>
        <v>19100</v>
      </c>
    </row>
    <row r="20" spans="1:22" ht="21" customHeight="1" x14ac:dyDescent="0.15">
      <c r="A20" s="108">
        <v>1</v>
      </c>
      <c r="B20" s="109" t="s">
        <v>21</v>
      </c>
      <c r="C20" s="110" t="s">
        <v>45</v>
      </c>
      <c r="D20" s="109" t="s">
        <v>46</v>
      </c>
      <c r="E20" s="110">
        <v>101</v>
      </c>
      <c r="F20" s="110" t="s">
        <v>24</v>
      </c>
      <c r="G20" s="110" t="s">
        <v>25</v>
      </c>
      <c r="H20" s="40">
        <v>2211</v>
      </c>
      <c r="I20" s="41" t="s">
        <v>28</v>
      </c>
      <c r="J20" s="62">
        <v>20000</v>
      </c>
      <c r="K20" s="62">
        <f t="shared" ref="K20:K30" si="3">J20/12</f>
        <v>1666.6666666666667</v>
      </c>
      <c r="L20" s="62">
        <f t="shared" ref="L20:V30" si="4">K20</f>
        <v>1666.6666666666667</v>
      </c>
      <c r="M20" s="62">
        <f t="shared" si="4"/>
        <v>1666.6666666666667</v>
      </c>
      <c r="N20" s="62">
        <f t="shared" si="4"/>
        <v>1666.6666666666667</v>
      </c>
      <c r="O20" s="62">
        <f t="shared" si="4"/>
        <v>1666.6666666666667</v>
      </c>
      <c r="P20" s="62">
        <f t="shared" si="4"/>
        <v>1666.6666666666667</v>
      </c>
      <c r="Q20" s="62">
        <f t="shared" si="4"/>
        <v>1666.6666666666667</v>
      </c>
      <c r="R20" s="62">
        <f t="shared" si="4"/>
        <v>1666.6666666666667</v>
      </c>
      <c r="S20" s="62">
        <f t="shared" si="4"/>
        <v>1666.6666666666667</v>
      </c>
      <c r="T20" s="62">
        <f t="shared" si="4"/>
        <v>1666.6666666666667</v>
      </c>
      <c r="U20" s="62">
        <f t="shared" si="4"/>
        <v>1666.6666666666667</v>
      </c>
      <c r="V20" s="62">
        <f t="shared" si="4"/>
        <v>1666.6666666666667</v>
      </c>
    </row>
    <row r="21" spans="1:22" ht="21" customHeight="1" x14ac:dyDescent="0.15">
      <c r="A21" s="108"/>
      <c r="B21" s="109"/>
      <c r="C21" s="110"/>
      <c r="D21" s="109"/>
      <c r="E21" s="110"/>
      <c r="F21" s="110"/>
      <c r="G21" s="110"/>
      <c r="H21" s="40">
        <v>2711</v>
      </c>
      <c r="I21" s="41" t="s">
        <v>34</v>
      </c>
      <c r="J21" s="62">
        <v>5760</v>
      </c>
      <c r="K21" s="62">
        <f t="shared" si="3"/>
        <v>480</v>
      </c>
      <c r="L21" s="62">
        <f t="shared" si="4"/>
        <v>480</v>
      </c>
      <c r="M21" s="62">
        <f t="shared" si="4"/>
        <v>480</v>
      </c>
      <c r="N21" s="62">
        <f t="shared" si="4"/>
        <v>480</v>
      </c>
      <c r="O21" s="62">
        <f t="shared" si="4"/>
        <v>480</v>
      </c>
      <c r="P21" s="62">
        <f t="shared" si="4"/>
        <v>480</v>
      </c>
      <c r="Q21" s="62">
        <f t="shared" si="4"/>
        <v>480</v>
      </c>
      <c r="R21" s="62">
        <f t="shared" si="4"/>
        <v>480</v>
      </c>
      <c r="S21" s="62">
        <f t="shared" si="4"/>
        <v>480</v>
      </c>
      <c r="T21" s="62">
        <f t="shared" si="4"/>
        <v>480</v>
      </c>
      <c r="U21" s="62">
        <f t="shared" si="4"/>
        <v>480</v>
      </c>
      <c r="V21" s="62">
        <f t="shared" si="4"/>
        <v>480</v>
      </c>
    </row>
    <row r="22" spans="1:22" ht="21" customHeight="1" x14ac:dyDescent="0.15">
      <c r="A22" s="108"/>
      <c r="B22" s="109"/>
      <c r="C22" s="110"/>
      <c r="D22" s="109"/>
      <c r="E22" s="110"/>
      <c r="F22" s="110"/>
      <c r="G22" s="110"/>
      <c r="H22" s="40">
        <v>2741</v>
      </c>
      <c r="I22" s="41" t="s">
        <v>35</v>
      </c>
      <c r="J22" s="62">
        <v>5000</v>
      </c>
      <c r="K22" s="62">
        <f t="shared" si="3"/>
        <v>416.66666666666669</v>
      </c>
      <c r="L22" s="62">
        <f t="shared" si="4"/>
        <v>416.66666666666669</v>
      </c>
      <c r="M22" s="62">
        <f t="shared" si="4"/>
        <v>416.66666666666669</v>
      </c>
      <c r="N22" s="62">
        <f t="shared" si="4"/>
        <v>416.66666666666669</v>
      </c>
      <c r="O22" s="62">
        <f t="shared" si="4"/>
        <v>416.66666666666669</v>
      </c>
      <c r="P22" s="62">
        <f t="shared" si="4"/>
        <v>416.66666666666669</v>
      </c>
      <c r="Q22" s="62">
        <f t="shared" si="4"/>
        <v>416.66666666666669</v>
      </c>
      <c r="R22" s="62">
        <f t="shared" si="4"/>
        <v>416.66666666666669</v>
      </c>
      <c r="S22" s="62">
        <f t="shared" si="4"/>
        <v>416.66666666666669</v>
      </c>
      <c r="T22" s="62">
        <f t="shared" si="4"/>
        <v>416.66666666666669</v>
      </c>
      <c r="U22" s="62">
        <f t="shared" si="4"/>
        <v>416.66666666666669</v>
      </c>
      <c r="V22" s="62">
        <f t="shared" si="4"/>
        <v>416.66666666666669</v>
      </c>
    </row>
    <row r="23" spans="1:22" ht="21" customHeight="1" x14ac:dyDescent="0.15">
      <c r="A23" s="108"/>
      <c r="B23" s="109"/>
      <c r="C23" s="110"/>
      <c r="D23" s="109"/>
      <c r="E23" s="110"/>
      <c r="F23" s="110"/>
      <c r="G23" s="110"/>
      <c r="H23" s="40">
        <v>3111</v>
      </c>
      <c r="I23" s="41" t="s">
        <v>36</v>
      </c>
      <c r="J23" s="62">
        <v>7200</v>
      </c>
      <c r="K23" s="62">
        <f t="shared" si="3"/>
        <v>600</v>
      </c>
      <c r="L23" s="62">
        <f t="shared" si="4"/>
        <v>600</v>
      </c>
      <c r="M23" s="62">
        <f t="shared" si="4"/>
        <v>600</v>
      </c>
      <c r="N23" s="62">
        <f t="shared" si="4"/>
        <v>600</v>
      </c>
      <c r="O23" s="62">
        <f t="shared" si="4"/>
        <v>600</v>
      </c>
      <c r="P23" s="62">
        <f t="shared" si="4"/>
        <v>600</v>
      </c>
      <c r="Q23" s="62">
        <f t="shared" si="4"/>
        <v>600</v>
      </c>
      <c r="R23" s="62">
        <f t="shared" si="4"/>
        <v>600</v>
      </c>
      <c r="S23" s="62">
        <f t="shared" si="4"/>
        <v>600</v>
      </c>
      <c r="T23" s="62">
        <f t="shared" si="4"/>
        <v>600</v>
      </c>
      <c r="U23" s="62">
        <f t="shared" si="4"/>
        <v>600</v>
      </c>
      <c r="V23" s="62">
        <f t="shared" si="4"/>
        <v>600</v>
      </c>
    </row>
    <row r="24" spans="1:22" ht="21" customHeight="1" x14ac:dyDescent="0.15">
      <c r="A24" s="108"/>
      <c r="B24" s="109"/>
      <c r="C24" s="110"/>
      <c r="D24" s="109"/>
      <c r="E24" s="110"/>
      <c r="F24" s="110"/>
      <c r="G24" s="110"/>
      <c r="H24" s="40">
        <v>3141</v>
      </c>
      <c r="I24" s="41" t="s">
        <v>37</v>
      </c>
      <c r="J24" s="62">
        <v>20000</v>
      </c>
      <c r="K24" s="62">
        <f t="shared" si="3"/>
        <v>1666.6666666666667</v>
      </c>
      <c r="L24" s="62">
        <f t="shared" si="4"/>
        <v>1666.6666666666667</v>
      </c>
      <c r="M24" s="62">
        <f t="shared" si="4"/>
        <v>1666.6666666666667</v>
      </c>
      <c r="N24" s="62">
        <f t="shared" si="4"/>
        <v>1666.6666666666667</v>
      </c>
      <c r="O24" s="62">
        <f t="shared" si="4"/>
        <v>1666.6666666666667</v>
      </c>
      <c r="P24" s="62">
        <f t="shared" si="4"/>
        <v>1666.6666666666667</v>
      </c>
      <c r="Q24" s="62">
        <f t="shared" si="4"/>
        <v>1666.6666666666667</v>
      </c>
      <c r="R24" s="62">
        <f t="shared" si="4"/>
        <v>1666.6666666666667</v>
      </c>
      <c r="S24" s="62">
        <f t="shared" si="4"/>
        <v>1666.6666666666667</v>
      </c>
      <c r="T24" s="62">
        <f t="shared" si="4"/>
        <v>1666.6666666666667</v>
      </c>
      <c r="U24" s="62">
        <f t="shared" si="4"/>
        <v>1666.6666666666667</v>
      </c>
      <c r="V24" s="62">
        <f t="shared" si="4"/>
        <v>1666.6666666666667</v>
      </c>
    </row>
    <row r="25" spans="1:22" ht="21" customHeight="1" x14ac:dyDescent="0.15">
      <c r="A25" s="108"/>
      <c r="B25" s="109"/>
      <c r="C25" s="110"/>
      <c r="D25" s="109"/>
      <c r="E25" s="110"/>
      <c r="F25" s="110"/>
      <c r="G25" s="110"/>
      <c r="H25" s="40">
        <v>3151</v>
      </c>
      <c r="I25" s="41" t="s">
        <v>38</v>
      </c>
      <c r="J25" s="62">
        <v>6000</v>
      </c>
      <c r="K25" s="62">
        <f t="shared" si="3"/>
        <v>500</v>
      </c>
      <c r="L25" s="62">
        <f t="shared" si="4"/>
        <v>500</v>
      </c>
      <c r="M25" s="62">
        <f t="shared" si="4"/>
        <v>500</v>
      </c>
      <c r="N25" s="62">
        <f t="shared" si="4"/>
        <v>500</v>
      </c>
      <c r="O25" s="62">
        <f t="shared" si="4"/>
        <v>500</v>
      </c>
      <c r="P25" s="62">
        <f t="shared" si="4"/>
        <v>500</v>
      </c>
      <c r="Q25" s="62">
        <f t="shared" si="4"/>
        <v>500</v>
      </c>
      <c r="R25" s="62">
        <f t="shared" si="4"/>
        <v>500</v>
      </c>
      <c r="S25" s="62">
        <f t="shared" si="4"/>
        <v>500</v>
      </c>
      <c r="T25" s="62">
        <f t="shared" si="4"/>
        <v>500</v>
      </c>
      <c r="U25" s="62">
        <f t="shared" si="4"/>
        <v>500</v>
      </c>
      <c r="V25" s="62">
        <f t="shared" si="4"/>
        <v>500</v>
      </c>
    </row>
    <row r="26" spans="1:22" ht="21" customHeight="1" x14ac:dyDescent="0.15">
      <c r="A26" s="108"/>
      <c r="B26" s="109"/>
      <c r="C26" s="110"/>
      <c r="D26" s="109"/>
      <c r="E26" s="110"/>
      <c r="F26" s="110"/>
      <c r="G26" s="110"/>
      <c r="H26" s="40">
        <v>3221</v>
      </c>
      <c r="I26" s="41" t="s">
        <v>39</v>
      </c>
      <c r="J26" s="62">
        <v>86000</v>
      </c>
      <c r="K26" s="62">
        <f t="shared" si="3"/>
        <v>7166.666666666667</v>
      </c>
      <c r="L26" s="62">
        <f t="shared" si="4"/>
        <v>7166.666666666667</v>
      </c>
      <c r="M26" s="62">
        <f t="shared" si="4"/>
        <v>7166.666666666667</v>
      </c>
      <c r="N26" s="62">
        <f t="shared" si="4"/>
        <v>7166.666666666667</v>
      </c>
      <c r="O26" s="62">
        <f t="shared" si="4"/>
        <v>7166.666666666667</v>
      </c>
      <c r="P26" s="62">
        <f t="shared" si="4"/>
        <v>7166.666666666667</v>
      </c>
      <c r="Q26" s="62">
        <f t="shared" si="4"/>
        <v>7166.666666666667</v>
      </c>
      <c r="R26" s="62">
        <f t="shared" si="4"/>
        <v>7166.666666666667</v>
      </c>
      <c r="S26" s="62">
        <f t="shared" si="4"/>
        <v>7166.666666666667</v>
      </c>
      <c r="T26" s="62">
        <f t="shared" si="4"/>
        <v>7166.666666666667</v>
      </c>
      <c r="U26" s="62">
        <f t="shared" si="4"/>
        <v>7166.666666666667</v>
      </c>
      <c r="V26" s="62">
        <f t="shared" si="4"/>
        <v>7166.666666666667</v>
      </c>
    </row>
    <row r="27" spans="1:22" ht="21" customHeight="1" x14ac:dyDescent="0.15">
      <c r="A27" s="108"/>
      <c r="B27" s="109"/>
      <c r="C27" s="110"/>
      <c r="D27" s="109"/>
      <c r="E27" s="110"/>
      <c r="F27" s="110"/>
      <c r="G27" s="110"/>
      <c r="H27" s="40">
        <v>3721</v>
      </c>
      <c r="I27" s="41" t="s">
        <v>41</v>
      </c>
      <c r="J27" s="62">
        <v>4200</v>
      </c>
      <c r="K27" s="62">
        <f t="shared" si="3"/>
        <v>350</v>
      </c>
      <c r="L27" s="62">
        <f t="shared" si="4"/>
        <v>350</v>
      </c>
      <c r="M27" s="62">
        <f t="shared" si="4"/>
        <v>350</v>
      </c>
      <c r="N27" s="62">
        <f t="shared" si="4"/>
        <v>350</v>
      </c>
      <c r="O27" s="62">
        <f t="shared" si="4"/>
        <v>350</v>
      </c>
      <c r="P27" s="62">
        <f t="shared" si="4"/>
        <v>350</v>
      </c>
      <c r="Q27" s="62">
        <f t="shared" si="4"/>
        <v>350</v>
      </c>
      <c r="R27" s="62">
        <f t="shared" si="4"/>
        <v>350</v>
      </c>
      <c r="S27" s="62">
        <f t="shared" si="4"/>
        <v>350</v>
      </c>
      <c r="T27" s="62">
        <f t="shared" si="4"/>
        <v>350</v>
      </c>
      <c r="U27" s="62">
        <f t="shared" si="4"/>
        <v>350</v>
      </c>
      <c r="V27" s="62">
        <f t="shared" si="4"/>
        <v>350</v>
      </c>
    </row>
    <row r="28" spans="1:22" ht="21" customHeight="1" x14ac:dyDescent="0.15">
      <c r="A28" s="108"/>
      <c r="B28" s="109"/>
      <c r="C28" s="110"/>
      <c r="D28" s="109"/>
      <c r="E28" s="110"/>
      <c r="F28" s="110"/>
      <c r="G28" s="110"/>
      <c r="H28" s="40">
        <v>3791</v>
      </c>
      <c r="I28" s="41" t="s">
        <v>42</v>
      </c>
      <c r="J28" s="62">
        <v>5820</v>
      </c>
      <c r="K28" s="62">
        <f t="shared" si="3"/>
        <v>485</v>
      </c>
      <c r="L28" s="62">
        <f t="shared" si="4"/>
        <v>485</v>
      </c>
      <c r="M28" s="62">
        <f t="shared" si="4"/>
        <v>485</v>
      </c>
      <c r="N28" s="62">
        <f t="shared" si="4"/>
        <v>485</v>
      </c>
      <c r="O28" s="62">
        <f t="shared" si="4"/>
        <v>485</v>
      </c>
      <c r="P28" s="62">
        <f t="shared" si="4"/>
        <v>485</v>
      </c>
      <c r="Q28" s="62">
        <f t="shared" si="4"/>
        <v>485</v>
      </c>
      <c r="R28" s="62">
        <f t="shared" si="4"/>
        <v>485</v>
      </c>
      <c r="S28" s="62">
        <f t="shared" si="4"/>
        <v>485</v>
      </c>
      <c r="T28" s="62">
        <f t="shared" si="4"/>
        <v>485</v>
      </c>
      <c r="U28" s="62">
        <f t="shared" si="4"/>
        <v>485</v>
      </c>
      <c r="V28" s="62">
        <f t="shared" si="4"/>
        <v>485</v>
      </c>
    </row>
    <row r="29" spans="1:22" ht="21" customHeight="1" x14ac:dyDescent="0.15">
      <c r="A29" s="108"/>
      <c r="B29" s="109"/>
      <c r="C29" s="110"/>
      <c r="D29" s="109"/>
      <c r="E29" s="110"/>
      <c r="F29" s="110"/>
      <c r="G29" s="110"/>
      <c r="H29" s="40">
        <v>3831</v>
      </c>
      <c r="I29" s="41" t="s">
        <v>43</v>
      </c>
      <c r="J29" s="62">
        <v>3360</v>
      </c>
      <c r="K29" s="62">
        <f t="shared" si="3"/>
        <v>280</v>
      </c>
      <c r="L29" s="62">
        <f t="shared" si="4"/>
        <v>280</v>
      </c>
      <c r="M29" s="62">
        <f t="shared" si="4"/>
        <v>280</v>
      </c>
      <c r="N29" s="62">
        <f t="shared" si="4"/>
        <v>280</v>
      </c>
      <c r="O29" s="62">
        <f t="shared" si="4"/>
        <v>280</v>
      </c>
      <c r="P29" s="62">
        <f t="shared" si="4"/>
        <v>280</v>
      </c>
      <c r="Q29" s="62">
        <f t="shared" si="4"/>
        <v>280</v>
      </c>
      <c r="R29" s="62">
        <f t="shared" si="4"/>
        <v>280</v>
      </c>
      <c r="S29" s="62">
        <f t="shared" si="4"/>
        <v>280</v>
      </c>
      <c r="T29" s="62">
        <f t="shared" si="4"/>
        <v>280</v>
      </c>
      <c r="U29" s="62">
        <f t="shared" si="4"/>
        <v>280</v>
      </c>
      <c r="V29" s="62">
        <f t="shared" si="4"/>
        <v>280</v>
      </c>
    </row>
    <row r="30" spans="1:22" ht="21" customHeight="1" x14ac:dyDescent="0.15">
      <c r="A30" s="108"/>
      <c r="B30" s="109"/>
      <c r="C30" s="110"/>
      <c r="D30" s="109"/>
      <c r="E30" s="110"/>
      <c r="F30" s="110"/>
      <c r="G30" s="110"/>
      <c r="H30" s="40">
        <v>3841</v>
      </c>
      <c r="I30" s="41" t="s">
        <v>44</v>
      </c>
      <c r="J30" s="62">
        <v>3300</v>
      </c>
      <c r="K30" s="62">
        <f t="shared" si="3"/>
        <v>275</v>
      </c>
      <c r="L30" s="62">
        <f t="shared" si="4"/>
        <v>275</v>
      </c>
      <c r="M30" s="62">
        <f t="shared" si="4"/>
        <v>275</v>
      </c>
      <c r="N30" s="62">
        <f t="shared" si="4"/>
        <v>275</v>
      </c>
      <c r="O30" s="62">
        <f t="shared" si="4"/>
        <v>275</v>
      </c>
      <c r="P30" s="62">
        <f t="shared" si="4"/>
        <v>275</v>
      </c>
      <c r="Q30" s="62">
        <f t="shared" si="4"/>
        <v>275</v>
      </c>
      <c r="R30" s="62">
        <f t="shared" si="4"/>
        <v>275</v>
      </c>
      <c r="S30" s="62">
        <f t="shared" si="4"/>
        <v>275</v>
      </c>
      <c r="T30" s="62">
        <f t="shared" si="4"/>
        <v>275</v>
      </c>
      <c r="U30" s="62">
        <f t="shared" si="4"/>
        <v>275</v>
      </c>
      <c r="V30" s="62">
        <f t="shared" si="4"/>
        <v>275</v>
      </c>
    </row>
    <row r="31" spans="1:22" ht="21" customHeight="1" x14ac:dyDescent="0.15">
      <c r="A31" s="111" t="s">
        <v>33</v>
      </c>
      <c r="B31" s="111"/>
      <c r="C31" s="111"/>
      <c r="D31" s="111"/>
      <c r="E31" s="111"/>
      <c r="F31" s="111"/>
      <c r="G31" s="111"/>
      <c r="H31" s="111"/>
      <c r="I31" s="111"/>
      <c r="J31" s="62">
        <f t="shared" ref="J31:V31" si="5">SUM(J20:J30)</f>
        <v>166640</v>
      </c>
      <c r="K31" s="62">
        <f t="shared" si="5"/>
        <v>13886.666666666668</v>
      </c>
      <c r="L31" s="62">
        <f t="shared" si="5"/>
        <v>13886.666666666668</v>
      </c>
      <c r="M31" s="62">
        <f t="shared" si="5"/>
        <v>13886.666666666668</v>
      </c>
      <c r="N31" s="62">
        <f t="shared" si="5"/>
        <v>13886.666666666668</v>
      </c>
      <c r="O31" s="62">
        <f t="shared" si="5"/>
        <v>13886.666666666668</v>
      </c>
      <c r="P31" s="62">
        <f t="shared" si="5"/>
        <v>13886.666666666668</v>
      </c>
      <c r="Q31" s="62">
        <f t="shared" si="5"/>
        <v>13886.666666666668</v>
      </c>
      <c r="R31" s="62">
        <f t="shared" si="5"/>
        <v>13886.666666666668</v>
      </c>
      <c r="S31" s="62">
        <f t="shared" si="5"/>
        <v>13886.666666666668</v>
      </c>
      <c r="T31" s="62">
        <f t="shared" si="5"/>
        <v>13886.666666666668</v>
      </c>
      <c r="U31" s="62">
        <f t="shared" si="5"/>
        <v>13886.666666666668</v>
      </c>
      <c r="V31" s="62">
        <f t="shared" si="5"/>
        <v>13886.666666666668</v>
      </c>
    </row>
    <row r="32" spans="1:22" ht="21" customHeight="1" x14ac:dyDescent="0.15">
      <c r="A32" s="108">
        <v>1</v>
      </c>
      <c r="B32" s="109" t="s">
        <v>21</v>
      </c>
      <c r="C32" s="110" t="s">
        <v>62</v>
      </c>
      <c r="D32" s="109" t="s">
        <v>178</v>
      </c>
      <c r="E32" s="110">
        <v>102</v>
      </c>
      <c r="F32" s="109" t="s">
        <v>64</v>
      </c>
      <c r="G32" s="110" t="s">
        <v>25</v>
      </c>
      <c r="H32" s="40">
        <v>2211</v>
      </c>
      <c r="I32" s="41" t="s">
        <v>28</v>
      </c>
      <c r="J32" s="62">
        <v>10200</v>
      </c>
      <c r="K32" s="62">
        <f t="shared" ref="K32:K37" si="6">J32/12</f>
        <v>850</v>
      </c>
      <c r="L32" s="62">
        <f t="shared" ref="L32:V37" si="7">K32</f>
        <v>850</v>
      </c>
      <c r="M32" s="62">
        <f t="shared" si="7"/>
        <v>850</v>
      </c>
      <c r="N32" s="62">
        <f t="shared" si="7"/>
        <v>850</v>
      </c>
      <c r="O32" s="62">
        <f t="shared" si="7"/>
        <v>850</v>
      </c>
      <c r="P32" s="62">
        <f t="shared" si="7"/>
        <v>850</v>
      </c>
      <c r="Q32" s="62">
        <f t="shared" si="7"/>
        <v>850</v>
      </c>
      <c r="R32" s="62">
        <f t="shared" si="7"/>
        <v>850</v>
      </c>
      <c r="S32" s="62">
        <f t="shared" si="7"/>
        <v>850</v>
      </c>
      <c r="T32" s="62">
        <f t="shared" si="7"/>
        <v>850</v>
      </c>
      <c r="U32" s="62">
        <f t="shared" si="7"/>
        <v>850</v>
      </c>
      <c r="V32" s="62">
        <f t="shared" si="7"/>
        <v>850</v>
      </c>
    </row>
    <row r="33" spans="1:22" ht="21" customHeight="1" x14ac:dyDescent="0.15">
      <c r="A33" s="108"/>
      <c r="B33" s="109"/>
      <c r="C33" s="110"/>
      <c r="D33" s="109"/>
      <c r="E33" s="110"/>
      <c r="F33" s="109"/>
      <c r="G33" s="110"/>
      <c r="H33" s="40">
        <v>2491</v>
      </c>
      <c r="I33" s="53" t="s">
        <v>51</v>
      </c>
      <c r="J33" s="62">
        <v>4740</v>
      </c>
      <c r="K33" s="62">
        <f t="shared" si="6"/>
        <v>395</v>
      </c>
      <c r="L33" s="62">
        <f t="shared" si="7"/>
        <v>395</v>
      </c>
      <c r="M33" s="62">
        <f t="shared" ref="M33:V33" si="8">L33</f>
        <v>395</v>
      </c>
      <c r="N33" s="62">
        <f t="shared" si="8"/>
        <v>395</v>
      </c>
      <c r="O33" s="62">
        <f t="shared" si="8"/>
        <v>395</v>
      </c>
      <c r="P33" s="62">
        <f t="shared" si="8"/>
        <v>395</v>
      </c>
      <c r="Q33" s="62">
        <f t="shared" si="8"/>
        <v>395</v>
      </c>
      <c r="R33" s="62">
        <f t="shared" si="8"/>
        <v>395</v>
      </c>
      <c r="S33" s="62">
        <f t="shared" si="8"/>
        <v>395</v>
      </c>
      <c r="T33" s="62">
        <f t="shared" si="8"/>
        <v>395</v>
      </c>
      <c r="U33" s="62">
        <f t="shared" si="8"/>
        <v>395</v>
      </c>
      <c r="V33" s="62">
        <f t="shared" si="8"/>
        <v>395</v>
      </c>
    </row>
    <row r="34" spans="1:22" ht="21" customHeight="1" x14ac:dyDescent="0.15">
      <c r="A34" s="108"/>
      <c r="B34" s="109"/>
      <c r="C34" s="110"/>
      <c r="D34" s="109"/>
      <c r="E34" s="110"/>
      <c r="F34" s="109"/>
      <c r="G34" s="110"/>
      <c r="H34" s="40">
        <v>2561</v>
      </c>
      <c r="I34" s="41" t="s">
        <v>52</v>
      </c>
      <c r="J34" s="62">
        <v>4776</v>
      </c>
      <c r="K34" s="62">
        <f t="shared" si="6"/>
        <v>398</v>
      </c>
      <c r="L34" s="62">
        <f t="shared" si="7"/>
        <v>398</v>
      </c>
      <c r="M34" s="62">
        <f t="shared" ref="M34:V34" si="9">L34</f>
        <v>398</v>
      </c>
      <c r="N34" s="62">
        <f t="shared" si="9"/>
        <v>398</v>
      </c>
      <c r="O34" s="62">
        <f t="shared" si="9"/>
        <v>398</v>
      </c>
      <c r="P34" s="62">
        <f t="shared" si="9"/>
        <v>398</v>
      </c>
      <c r="Q34" s="62">
        <f t="shared" si="9"/>
        <v>398</v>
      </c>
      <c r="R34" s="62">
        <f t="shared" si="9"/>
        <v>398</v>
      </c>
      <c r="S34" s="62">
        <f t="shared" si="9"/>
        <v>398</v>
      </c>
      <c r="T34" s="62">
        <f t="shared" si="9"/>
        <v>398</v>
      </c>
      <c r="U34" s="62">
        <f t="shared" si="9"/>
        <v>398</v>
      </c>
      <c r="V34" s="62">
        <f t="shared" si="9"/>
        <v>398</v>
      </c>
    </row>
    <row r="35" spans="1:22" ht="21" customHeight="1" x14ac:dyDescent="0.15">
      <c r="A35" s="108"/>
      <c r="B35" s="109"/>
      <c r="C35" s="110"/>
      <c r="D35" s="109"/>
      <c r="E35" s="110"/>
      <c r="F35" s="109"/>
      <c r="G35" s="110"/>
      <c r="H35" s="40">
        <v>2611</v>
      </c>
      <c r="I35" s="41" t="s">
        <v>85</v>
      </c>
      <c r="J35" s="62">
        <v>30000</v>
      </c>
      <c r="K35" s="62">
        <f t="shared" si="6"/>
        <v>2500</v>
      </c>
      <c r="L35" s="62">
        <f t="shared" si="7"/>
        <v>2500</v>
      </c>
      <c r="M35" s="62">
        <f t="shared" ref="M35:V38" si="10">L35</f>
        <v>2500</v>
      </c>
      <c r="N35" s="62">
        <f t="shared" si="10"/>
        <v>2500</v>
      </c>
      <c r="O35" s="62">
        <f t="shared" si="10"/>
        <v>2500</v>
      </c>
      <c r="P35" s="62">
        <f t="shared" si="10"/>
        <v>2500</v>
      </c>
      <c r="Q35" s="62">
        <f t="shared" si="10"/>
        <v>2500</v>
      </c>
      <c r="R35" s="62">
        <f t="shared" si="10"/>
        <v>2500</v>
      </c>
      <c r="S35" s="62">
        <f t="shared" si="10"/>
        <v>2500</v>
      </c>
      <c r="T35" s="62">
        <f t="shared" si="10"/>
        <v>2500</v>
      </c>
      <c r="U35" s="62">
        <f t="shared" si="10"/>
        <v>2500</v>
      </c>
      <c r="V35" s="62">
        <f t="shared" si="10"/>
        <v>2500</v>
      </c>
    </row>
    <row r="36" spans="1:22" ht="21" customHeight="1" x14ac:dyDescent="0.15">
      <c r="A36" s="108"/>
      <c r="B36" s="109"/>
      <c r="C36" s="110"/>
      <c r="D36" s="109"/>
      <c r="E36" s="110"/>
      <c r="F36" s="109"/>
      <c r="G36" s="110"/>
      <c r="H36" s="40">
        <v>2711</v>
      </c>
      <c r="I36" s="41" t="s">
        <v>34</v>
      </c>
      <c r="J36" s="62">
        <v>8000</v>
      </c>
      <c r="K36" s="62">
        <f t="shared" si="6"/>
        <v>666.66666666666663</v>
      </c>
      <c r="L36" s="62">
        <f t="shared" si="7"/>
        <v>666.66666666666663</v>
      </c>
      <c r="M36" s="62">
        <f t="shared" si="10"/>
        <v>666.66666666666663</v>
      </c>
      <c r="N36" s="62">
        <f t="shared" si="10"/>
        <v>666.66666666666663</v>
      </c>
      <c r="O36" s="62">
        <f t="shared" si="10"/>
        <v>666.66666666666663</v>
      </c>
      <c r="P36" s="62">
        <f t="shared" si="10"/>
        <v>666.66666666666663</v>
      </c>
      <c r="Q36" s="62">
        <f t="shared" si="10"/>
        <v>666.66666666666663</v>
      </c>
      <c r="R36" s="62">
        <f t="shared" si="10"/>
        <v>666.66666666666663</v>
      </c>
      <c r="S36" s="62">
        <f t="shared" si="10"/>
        <v>666.66666666666663</v>
      </c>
      <c r="T36" s="62">
        <f t="shared" si="10"/>
        <v>666.66666666666663</v>
      </c>
      <c r="U36" s="62">
        <f t="shared" si="10"/>
        <v>666.66666666666663</v>
      </c>
      <c r="V36" s="62">
        <f t="shared" si="10"/>
        <v>666.66666666666663</v>
      </c>
    </row>
    <row r="37" spans="1:22" ht="21" customHeight="1" x14ac:dyDescent="0.15">
      <c r="A37" s="108"/>
      <c r="B37" s="109"/>
      <c r="C37" s="110"/>
      <c r="D37" s="109"/>
      <c r="E37" s="110"/>
      <c r="F37" s="109"/>
      <c r="G37" s="110"/>
      <c r="H37" s="40">
        <v>2741</v>
      </c>
      <c r="I37" s="41" t="s">
        <v>35</v>
      </c>
      <c r="J37" s="62">
        <v>8000</v>
      </c>
      <c r="K37" s="62">
        <f t="shared" si="6"/>
        <v>666.66666666666663</v>
      </c>
      <c r="L37" s="62">
        <f t="shared" si="7"/>
        <v>666.66666666666663</v>
      </c>
      <c r="M37" s="62">
        <f t="shared" si="10"/>
        <v>666.66666666666663</v>
      </c>
      <c r="N37" s="62">
        <f t="shared" si="10"/>
        <v>666.66666666666663</v>
      </c>
      <c r="O37" s="62">
        <f t="shared" si="10"/>
        <v>666.66666666666663</v>
      </c>
      <c r="P37" s="62">
        <f t="shared" si="10"/>
        <v>666.66666666666663</v>
      </c>
      <c r="Q37" s="62">
        <f t="shared" si="10"/>
        <v>666.66666666666663</v>
      </c>
      <c r="R37" s="62">
        <f t="shared" si="10"/>
        <v>666.66666666666663</v>
      </c>
      <c r="S37" s="62">
        <f t="shared" si="10"/>
        <v>666.66666666666663</v>
      </c>
      <c r="T37" s="62">
        <f t="shared" si="10"/>
        <v>666.66666666666663</v>
      </c>
      <c r="U37" s="62">
        <f t="shared" si="10"/>
        <v>666.66666666666663</v>
      </c>
      <c r="V37" s="62">
        <f t="shared" si="10"/>
        <v>666.66666666666663</v>
      </c>
    </row>
    <row r="38" spans="1:22" ht="21" customHeight="1" x14ac:dyDescent="0.15">
      <c r="A38" s="108"/>
      <c r="B38" s="109"/>
      <c r="C38" s="110"/>
      <c r="D38" s="109"/>
      <c r="E38" s="110"/>
      <c r="F38" s="109"/>
      <c r="G38" s="110"/>
      <c r="H38" s="40">
        <v>3291</v>
      </c>
      <c r="I38" s="41" t="s">
        <v>54</v>
      </c>
      <c r="J38" s="62">
        <v>6180</v>
      </c>
      <c r="K38" s="62">
        <f t="shared" ref="K38:K47" si="11">J38/12</f>
        <v>515</v>
      </c>
      <c r="L38" s="62">
        <f t="shared" ref="L38:L43" si="12">K38</f>
        <v>515</v>
      </c>
      <c r="M38" s="62">
        <f t="shared" si="10"/>
        <v>515</v>
      </c>
      <c r="N38" s="62">
        <f t="shared" si="10"/>
        <v>515</v>
      </c>
      <c r="O38" s="62">
        <f t="shared" si="10"/>
        <v>515</v>
      </c>
      <c r="P38" s="62">
        <f t="shared" si="10"/>
        <v>515</v>
      </c>
      <c r="Q38" s="62">
        <f t="shared" si="10"/>
        <v>515</v>
      </c>
      <c r="R38" s="62">
        <f t="shared" si="10"/>
        <v>515</v>
      </c>
      <c r="S38" s="62">
        <f t="shared" si="10"/>
        <v>515</v>
      </c>
      <c r="T38" s="62">
        <f t="shared" si="10"/>
        <v>515</v>
      </c>
      <c r="U38" s="62">
        <f t="shared" si="10"/>
        <v>515</v>
      </c>
      <c r="V38" s="62">
        <f t="shared" si="10"/>
        <v>515</v>
      </c>
    </row>
    <row r="39" spans="1:22" ht="21" customHeight="1" x14ac:dyDescent="0.15">
      <c r="A39" s="108"/>
      <c r="B39" s="109"/>
      <c r="C39" s="110"/>
      <c r="D39" s="109"/>
      <c r="E39" s="110"/>
      <c r="F39" s="109"/>
      <c r="G39" s="110"/>
      <c r="H39" s="40">
        <v>3361</v>
      </c>
      <c r="I39" s="41" t="s">
        <v>55</v>
      </c>
      <c r="J39" s="62">
        <v>4100</v>
      </c>
      <c r="K39" s="62">
        <f t="shared" si="11"/>
        <v>341.66666666666669</v>
      </c>
      <c r="L39" s="62">
        <f t="shared" si="12"/>
        <v>341.66666666666669</v>
      </c>
      <c r="M39" s="62">
        <f t="shared" ref="M39:V41" si="13">L39</f>
        <v>341.66666666666669</v>
      </c>
      <c r="N39" s="62">
        <f t="shared" si="13"/>
        <v>341.66666666666669</v>
      </c>
      <c r="O39" s="62">
        <f t="shared" si="13"/>
        <v>341.66666666666669</v>
      </c>
      <c r="P39" s="62">
        <f t="shared" si="13"/>
        <v>341.66666666666669</v>
      </c>
      <c r="Q39" s="62">
        <f t="shared" si="13"/>
        <v>341.66666666666669</v>
      </c>
      <c r="R39" s="62">
        <f t="shared" si="13"/>
        <v>341.66666666666669</v>
      </c>
      <c r="S39" s="62">
        <f t="shared" si="13"/>
        <v>341.66666666666669</v>
      </c>
      <c r="T39" s="62">
        <f t="shared" si="13"/>
        <v>341.66666666666669</v>
      </c>
      <c r="U39" s="62">
        <f t="shared" si="13"/>
        <v>341.66666666666669</v>
      </c>
      <c r="V39" s="62">
        <f t="shared" si="13"/>
        <v>341.66666666666669</v>
      </c>
    </row>
    <row r="40" spans="1:22" ht="21" customHeight="1" x14ac:dyDescent="0.15">
      <c r="A40" s="108"/>
      <c r="B40" s="109"/>
      <c r="C40" s="110"/>
      <c r="D40" s="109"/>
      <c r="E40" s="110"/>
      <c r="F40" s="109"/>
      <c r="G40" s="110"/>
      <c r="H40" s="40">
        <v>3391</v>
      </c>
      <c r="I40" s="41" t="s">
        <v>56</v>
      </c>
      <c r="J40" s="62">
        <v>8976</v>
      </c>
      <c r="K40" s="62">
        <f t="shared" si="11"/>
        <v>748</v>
      </c>
      <c r="L40" s="62">
        <f t="shared" si="12"/>
        <v>748</v>
      </c>
      <c r="M40" s="62">
        <f t="shared" si="13"/>
        <v>748</v>
      </c>
      <c r="N40" s="62">
        <f t="shared" si="13"/>
        <v>748</v>
      </c>
      <c r="O40" s="62">
        <f t="shared" si="13"/>
        <v>748</v>
      </c>
      <c r="P40" s="62">
        <f t="shared" si="13"/>
        <v>748</v>
      </c>
      <c r="Q40" s="62">
        <f t="shared" si="13"/>
        <v>748</v>
      </c>
      <c r="R40" s="62">
        <f t="shared" si="13"/>
        <v>748</v>
      </c>
      <c r="S40" s="62">
        <f t="shared" si="13"/>
        <v>748</v>
      </c>
      <c r="T40" s="62">
        <f t="shared" si="13"/>
        <v>748</v>
      </c>
      <c r="U40" s="62">
        <f t="shared" si="13"/>
        <v>748</v>
      </c>
      <c r="V40" s="62">
        <f t="shared" si="13"/>
        <v>748</v>
      </c>
    </row>
    <row r="41" spans="1:22" ht="21" customHeight="1" x14ac:dyDescent="0.15">
      <c r="A41" s="108"/>
      <c r="B41" s="109"/>
      <c r="C41" s="110"/>
      <c r="D41" s="109"/>
      <c r="E41" s="110"/>
      <c r="F41" s="109"/>
      <c r="G41" s="110"/>
      <c r="H41" s="40">
        <v>3721</v>
      </c>
      <c r="I41" s="41" t="s">
        <v>41</v>
      </c>
      <c r="J41" s="62">
        <v>3576</v>
      </c>
      <c r="K41" s="62">
        <f t="shared" si="11"/>
        <v>298</v>
      </c>
      <c r="L41" s="62">
        <f t="shared" si="12"/>
        <v>298</v>
      </c>
      <c r="M41" s="62">
        <f t="shared" si="13"/>
        <v>298</v>
      </c>
      <c r="N41" s="62">
        <f t="shared" si="13"/>
        <v>298</v>
      </c>
      <c r="O41" s="62">
        <f t="shared" si="13"/>
        <v>298</v>
      </c>
      <c r="P41" s="62">
        <f t="shared" si="13"/>
        <v>298</v>
      </c>
      <c r="Q41" s="62">
        <f t="shared" si="13"/>
        <v>298</v>
      </c>
      <c r="R41" s="62">
        <f t="shared" si="13"/>
        <v>298</v>
      </c>
      <c r="S41" s="62">
        <f t="shared" si="13"/>
        <v>298</v>
      </c>
      <c r="T41" s="62">
        <f t="shared" si="13"/>
        <v>298</v>
      </c>
      <c r="U41" s="62">
        <f t="shared" si="13"/>
        <v>298</v>
      </c>
      <c r="V41" s="62">
        <f t="shared" si="13"/>
        <v>298</v>
      </c>
    </row>
    <row r="42" spans="1:22" ht="21" customHeight="1" x14ac:dyDescent="0.15">
      <c r="A42" s="108"/>
      <c r="B42" s="109"/>
      <c r="C42" s="110"/>
      <c r="D42" s="109"/>
      <c r="E42" s="110"/>
      <c r="F42" s="109"/>
      <c r="G42" s="110"/>
      <c r="H42" s="40">
        <v>3751</v>
      </c>
      <c r="I42" s="41" t="s">
        <v>32</v>
      </c>
      <c r="J42" s="62">
        <v>5624</v>
      </c>
      <c r="K42" s="62">
        <f t="shared" si="11"/>
        <v>468.66666666666669</v>
      </c>
      <c r="L42" s="62">
        <f t="shared" si="12"/>
        <v>468.66666666666669</v>
      </c>
      <c r="M42" s="62">
        <f t="shared" ref="M42:V42" si="14">L42</f>
        <v>468.66666666666669</v>
      </c>
      <c r="N42" s="62">
        <f t="shared" si="14"/>
        <v>468.66666666666669</v>
      </c>
      <c r="O42" s="62">
        <f t="shared" si="14"/>
        <v>468.66666666666669</v>
      </c>
      <c r="P42" s="62">
        <f t="shared" si="14"/>
        <v>468.66666666666669</v>
      </c>
      <c r="Q42" s="62">
        <f t="shared" si="14"/>
        <v>468.66666666666669</v>
      </c>
      <c r="R42" s="62">
        <f t="shared" si="14"/>
        <v>468.66666666666669</v>
      </c>
      <c r="S42" s="62">
        <f t="shared" si="14"/>
        <v>468.66666666666669</v>
      </c>
      <c r="T42" s="62">
        <f t="shared" si="14"/>
        <v>468.66666666666669</v>
      </c>
      <c r="U42" s="62">
        <f t="shared" si="14"/>
        <v>468.66666666666669</v>
      </c>
      <c r="V42" s="62">
        <f t="shared" si="14"/>
        <v>468.66666666666669</v>
      </c>
    </row>
    <row r="43" spans="1:22" ht="21" customHeight="1" x14ac:dyDescent="0.15">
      <c r="A43" s="108"/>
      <c r="B43" s="109"/>
      <c r="C43" s="110"/>
      <c r="D43" s="109"/>
      <c r="E43" s="110"/>
      <c r="F43" s="109"/>
      <c r="G43" s="110"/>
      <c r="H43" s="40">
        <v>3821</v>
      </c>
      <c r="I43" s="41" t="s">
        <v>57</v>
      </c>
      <c r="J43" s="62">
        <v>80000</v>
      </c>
      <c r="K43" s="62">
        <f t="shared" si="11"/>
        <v>6666.666666666667</v>
      </c>
      <c r="L43" s="62">
        <f t="shared" si="12"/>
        <v>6666.666666666667</v>
      </c>
      <c r="M43" s="62">
        <f t="shared" ref="M43:V43" si="15">L43</f>
        <v>6666.666666666667</v>
      </c>
      <c r="N43" s="62">
        <f t="shared" si="15"/>
        <v>6666.666666666667</v>
      </c>
      <c r="O43" s="62">
        <f t="shared" si="15"/>
        <v>6666.666666666667</v>
      </c>
      <c r="P43" s="62">
        <f t="shared" si="15"/>
        <v>6666.666666666667</v>
      </c>
      <c r="Q43" s="62">
        <f t="shared" si="15"/>
        <v>6666.666666666667</v>
      </c>
      <c r="R43" s="62">
        <f t="shared" si="15"/>
        <v>6666.666666666667</v>
      </c>
      <c r="S43" s="62">
        <f t="shared" si="15"/>
        <v>6666.666666666667</v>
      </c>
      <c r="T43" s="62">
        <f t="shared" si="15"/>
        <v>6666.666666666667</v>
      </c>
      <c r="U43" s="62">
        <f t="shared" si="15"/>
        <v>6666.666666666667</v>
      </c>
      <c r="V43" s="62">
        <f t="shared" si="15"/>
        <v>6666.666666666667</v>
      </c>
    </row>
    <row r="44" spans="1:22" ht="21" customHeight="1" x14ac:dyDescent="0.15">
      <c r="A44" s="108"/>
      <c r="B44" s="109"/>
      <c r="C44" s="110"/>
      <c r="D44" s="109"/>
      <c r="E44" s="110"/>
      <c r="F44" s="109"/>
      <c r="G44" s="110"/>
      <c r="H44" s="40">
        <v>3921</v>
      </c>
      <c r="I44" s="41" t="s">
        <v>58</v>
      </c>
      <c r="J44" s="62">
        <v>2160</v>
      </c>
      <c r="K44" s="62">
        <f t="shared" si="11"/>
        <v>180</v>
      </c>
      <c r="L44" s="62">
        <v>180</v>
      </c>
      <c r="M44" s="62">
        <v>180</v>
      </c>
      <c r="N44" s="62">
        <v>180</v>
      </c>
      <c r="O44" s="62">
        <v>180</v>
      </c>
      <c r="P44" s="62">
        <v>180</v>
      </c>
      <c r="Q44" s="62">
        <v>180</v>
      </c>
      <c r="R44" s="62">
        <v>180</v>
      </c>
      <c r="S44" s="62">
        <v>180</v>
      </c>
      <c r="T44" s="62">
        <v>180</v>
      </c>
      <c r="U44" s="62">
        <v>180</v>
      </c>
      <c r="V44" s="62">
        <v>180</v>
      </c>
    </row>
    <row r="45" spans="1:22" ht="21" customHeight="1" x14ac:dyDescent="0.15">
      <c r="A45" s="108"/>
      <c r="B45" s="109"/>
      <c r="C45" s="110"/>
      <c r="D45" s="109"/>
      <c r="E45" s="110"/>
      <c r="F45" s="109"/>
      <c r="G45" s="110"/>
      <c r="H45" s="40">
        <v>4411</v>
      </c>
      <c r="I45" s="41" t="s">
        <v>59</v>
      </c>
      <c r="J45" s="62">
        <v>250000</v>
      </c>
      <c r="K45" s="62">
        <f t="shared" si="11"/>
        <v>20833.333333333332</v>
      </c>
      <c r="L45" s="62">
        <f>K45</f>
        <v>20833.333333333332</v>
      </c>
      <c r="M45" s="62">
        <f t="shared" ref="M45:V45" si="16">L45</f>
        <v>20833.333333333332</v>
      </c>
      <c r="N45" s="62">
        <f t="shared" si="16"/>
        <v>20833.333333333332</v>
      </c>
      <c r="O45" s="62">
        <f t="shared" si="16"/>
        <v>20833.333333333332</v>
      </c>
      <c r="P45" s="62">
        <f t="shared" si="16"/>
        <v>20833.333333333332</v>
      </c>
      <c r="Q45" s="62">
        <f t="shared" si="16"/>
        <v>20833.333333333332</v>
      </c>
      <c r="R45" s="62">
        <f t="shared" si="16"/>
        <v>20833.333333333332</v>
      </c>
      <c r="S45" s="62">
        <f t="shared" si="16"/>
        <v>20833.333333333332</v>
      </c>
      <c r="T45" s="62">
        <f t="shared" si="16"/>
        <v>20833.333333333332</v>
      </c>
      <c r="U45" s="62">
        <f t="shared" si="16"/>
        <v>20833.333333333332</v>
      </c>
      <c r="V45" s="62">
        <f t="shared" si="16"/>
        <v>20833.333333333332</v>
      </c>
    </row>
    <row r="46" spans="1:22" ht="28.5" customHeight="1" x14ac:dyDescent="0.15">
      <c r="A46" s="108"/>
      <c r="B46" s="109"/>
      <c r="C46" s="110"/>
      <c r="D46" s="109"/>
      <c r="E46" s="110"/>
      <c r="F46" s="109"/>
      <c r="G46" s="110"/>
      <c r="H46" s="40">
        <v>4413</v>
      </c>
      <c r="I46" s="53" t="s">
        <v>60</v>
      </c>
      <c r="J46" s="62">
        <v>13960</v>
      </c>
      <c r="K46" s="62">
        <f t="shared" si="11"/>
        <v>1163.3333333333333</v>
      </c>
      <c r="L46" s="62">
        <f>K46</f>
        <v>1163.3333333333333</v>
      </c>
      <c r="M46" s="62">
        <f t="shared" ref="M46:V46" si="17">L46</f>
        <v>1163.3333333333333</v>
      </c>
      <c r="N46" s="62">
        <f t="shared" si="17"/>
        <v>1163.3333333333333</v>
      </c>
      <c r="O46" s="62">
        <f t="shared" si="17"/>
        <v>1163.3333333333333</v>
      </c>
      <c r="P46" s="62">
        <f t="shared" si="17"/>
        <v>1163.3333333333333</v>
      </c>
      <c r="Q46" s="62">
        <f t="shared" si="17"/>
        <v>1163.3333333333333</v>
      </c>
      <c r="R46" s="62">
        <f t="shared" si="17"/>
        <v>1163.3333333333333</v>
      </c>
      <c r="S46" s="62">
        <f t="shared" si="17"/>
        <v>1163.3333333333333</v>
      </c>
      <c r="T46" s="62">
        <f t="shared" si="17"/>
        <v>1163.3333333333333</v>
      </c>
      <c r="U46" s="62">
        <f>T46</f>
        <v>1163.3333333333333</v>
      </c>
      <c r="V46" s="62">
        <f t="shared" si="17"/>
        <v>1163.3333333333333</v>
      </c>
    </row>
    <row r="47" spans="1:22" ht="21" customHeight="1" x14ac:dyDescent="0.15">
      <c r="A47" s="108"/>
      <c r="B47" s="109"/>
      <c r="C47" s="110"/>
      <c r="D47" s="109"/>
      <c r="E47" s="110"/>
      <c r="F47" s="109"/>
      <c r="G47" s="110"/>
      <c r="H47" s="40">
        <v>4811</v>
      </c>
      <c r="I47" s="41" t="s">
        <v>61</v>
      </c>
      <c r="J47" s="62">
        <v>5400</v>
      </c>
      <c r="K47" s="62">
        <f t="shared" si="11"/>
        <v>450</v>
      </c>
      <c r="L47" s="62">
        <v>450</v>
      </c>
      <c r="M47" s="62">
        <v>450</v>
      </c>
      <c r="N47" s="62">
        <v>450</v>
      </c>
      <c r="O47" s="62">
        <v>450</v>
      </c>
      <c r="P47" s="62">
        <v>450</v>
      </c>
      <c r="Q47" s="62">
        <v>450</v>
      </c>
      <c r="R47" s="62">
        <v>450</v>
      </c>
      <c r="S47" s="62">
        <v>450</v>
      </c>
      <c r="T47" s="62">
        <v>450</v>
      </c>
      <c r="U47" s="62">
        <v>450</v>
      </c>
      <c r="V47" s="62">
        <v>450</v>
      </c>
    </row>
    <row r="48" spans="1:22" ht="21" customHeight="1" x14ac:dyDescent="0.15">
      <c r="A48" s="111" t="s">
        <v>33</v>
      </c>
      <c r="B48" s="111"/>
      <c r="C48" s="111"/>
      <c r="D48" s="111"/>
      <c r="E48" s="111"/>
      <c r="F48" s="111"/>
      <c r="G48" s="111"/>
      <c r="H48" s="111"/>
      <c r="I48" s="111"/>
      <c r="J48" s="62">
        <f t="shared" ref="J48:V48" si="18">SUM(J32:J47)</f>
        <v>445692</v>
      </c>
      <c r="K48" s="62">
        <f t="shared" si="18"/>
        <v>37141.000000000007</v>
      </c>
      <c r="L48" s="62">
        <f>SUM(L32:L47)</f>
        <v>37141.000000000007</v>
      </c>
      <c r="M48" s="62">
        <f t="shared" si="18"/>
        <v>37141.000000000007</v>
      </c>
      <c r="N48" s="62">
        <f t="shared" si="18"/>
        <v>37141.000000000007</v>
      </c>
      <c r="O48" s="62">
        <f t="shared" si="18"/>
        <v>37141.000000000007</v>
      </c>
      <c r="P48" s="62">
        <f t="shared" si="18"/>
        <v>37141.000000000007</v>
      </c>
      <c r="Q48" s="62">
        <f t="shared" si="18"/>
        <v>37141.000000000007</v>
      </c>
      <c r="R48" s="62">
        <f t="shared" si="18"/>
        <v>37141.000000000007</v>
      </c>
      <c r="S48" s="62">
        <f t="shared" si="18"/>
        <v>37141.000000000007</v>
      </c>
      <c r="T48" s="62">
        <f t="shared" si="18"/>
        <v>37141.000000000007</v>
      </c>
      <c r="U48" s="62">
        <f t="shared" si="18"/>
        <v>37141.000000000007</v>
      </c>
      <c r="V48" s="62">
        <f t="shared" si="18"/>
        <v>37141.000000000007</v>
      </c>
    </row>
    <row r="49" spans="1:22" ht="27.75" customHeight="1" x14ac:dyDescent="0.15">
      <c r="A49" s="113">
        <v>1</v>
      </c>
      <c r="B49" s="109" t="s">
        <v>21</v>
      </c>
      <c r="C49" s="109" t="s">
        <v>73</v>
      </c>
      <c r="D49" s="109" t="s">
        <v>72</v>
      </c>
      <c r="E49" s="109">
        <v>103</v>
      </c>
      <c r="F49" s="109" t="s">
        <v>71</v>
      </c>
      <c r="G49" s="110" t="s">
        <v>25</v>
      </c>
      <c r="H49" s="40">
        <v>2121</v>
      </c>
      <c r="I49" s="50" t="s">
        <v>130</v>
      </c>
      <c r="J49" s="62">
        <v>7824</v>
      </c>
      <c r="K49" s="62">
        <f>J49/12</f>
        <v>652</v>
      </c>
      <c r="L49" s="62">
        <v>652</v>
      </c>
      <c r="M49" s="62">
        <v>652</v>
      </c>
      <c r="N49" s="62">
        <v>652</v>
      </c>
      <c r="O49" s="62">
        <v>652</v>
      </c>
      <c r="P49" s="62">
        <v>652</v>
      </c>
      <c r="Q49" s="62">
        <v>652</v>
      </c>
      <c r="R49" s="62">
        <v>652</v>
      </c>
      <c r="S49" s="62">
        <v>652</v>
      </c>
      <c r="T49" s="62">
        <v>652</v>
      </c>
      <c r="U49" s="62">
        <v>652</v>
      </c>
      <c r="V49" s="62">
        <v>652</v>
      </c>
    </row>
    <row r="50" spans="1:22" ht="28.5" customHeight="1" x14ac:dyDescent="0.15">
      <c r="A50" s="113"/>
      <c r="B50" s="109"/>
      <c r="C50" s="109"/>
      <c r="D50" s="109"/>
      <c r="E50" s="109"/>
      <c r="F50" s="109"/>
      <c r="G50" s="110"/>
      <c r="H50" s="40">
        <v>2122</v>
      </c>
      <c r="I50" s="50" t="s">
        <v>65</v>
      </c>
      <c r="J50" s="62">
        <v>3778.8</v>
      </c>
      <c r="K50" s="62">
        <f t="shared" ref="K50:K59" si="19">J50/12</f>
        <v>314.90000000000003</v>
      </c>
      <c r="L50" s="62">
        <v>314.89999999999998</v>
      </c>
      <c r="M50" s="62">
        <v>314.89999999999998</v>
      </c>
      <c r="N50" s="62">
        <v>314.89999999999998</v>
      </c>
      <c r="O50" s="62">
        <v>314.89999999999998</v>
      </c>
      <c r="P50" s="62">
        <v>314.89999999999998</v>
      </c>
      <c r="Q50" s="62">
        <v>314.89999999999998</v>
      </c>
      <c r="R50" s="62">
        <v>314.89999999999998</v>
      </c>
      <c r="S50" s="62">
        <v>314.89999999999998</v>
      </c>
      <c r="T50" s="62">
        <v>314.89999999999998</v>
      </c>
      <c r="U50" s="62">
        <v>314.89999999999998</v>
      </c>
      <c r="V50" s="62">
        <v>314.89999999999998</v>
      </c>
    </row>
    <row r="51" spans="1:22" ht="21" customHeight="1" x14ac:dyDescent="0.15">
      <c r="A51" s="113"/>
      <c r="B51" s="109"/>
      <c r="C51" s="109"/>
      <c r="D51" s="109"/>
      <c r="E51" s="109"/>
      <c r="F51" s="109"/>
      <c r="G51" s="110"/>
      <c r="H51" s="40">
        <v>2151</v>
      </c>
      <c r="I51" s="54" t="s">
        <v>27</v>
      </c>
      <c r="J51" s="62">
        <v>4140</v>
      </c>
      <c r="K51" s="62">
        <f t="shared" si="19"/>
        <v>345</v>
      </c>
      <c r="L51" s="62">
        <v>345</v>
      </c>
      <c r="M51" s="62">
        <v>345</v>
      </c>
      <c r="N51" s="62">
        <v>345</v>
      </c>
      <c r="O51" s="62">
        <v>345</v>
      </c>
      <c r="P51" s="62">
        <v>345</v>
      </c>
      <c r="Q51" s="62">
        <v>345</v>
      </c>
      <c r="R51" s="62">
        <v>345</v>
      </c>
      <c r="S51" s="62">
        <v>345</v>
      </c>
      <c r="T51" s="62">
        <v>345</v>
      </c>
      <c r="U51" s="62">
        <v>345</v>
      </c>
      <c r="V51" s="62">
        <v>345</v>
      </c>
    </row>
    <row r="52" spans="1:22" ht="21" customHeight="1" x14ac:dyDescent="0.15">
      <c r="A52" s="113"/>
      <c r="B52" s="109"/>
      <c r="C52" s="109"/>
      <c r="D52" s="109"/>
      <c r="E52" s="109"/>
      <c r="F52" s="109"/>
      <c r="G52" s="110"/>
      <c r="H52" s="40">
        <v>2461</v>
      </c>
      <c r="I52" s="41" t="s">
        <v>66</v>
      </c>
      <c r="J52" s="62">
        <v>6120</v>
      </c>
      <c r="K52" s="62">
        <f t="shared" si="19"/>
        <v>510</v>
      </c>
      <c r="L52" s="62">
        <f>K52</f>
        <v>510</v>
      </c>
      <c r="M52" s="62">
        <f t="shared" ref="M52:V52" si="20">L52</f>
        <v>510</v>
      </c>
      <c r="N52" s="62">
        <f t="shared" si="20"/>
        <v>510</v>
      </c>
      <c r="O52" s="62">
        <f t="shared" si="20"/>
        <v>510</v>
      </c>
      <c r="P52" s="62">
        <f t="shared" si="20"/>
        <v>510</v>
      </c>
      <c r="Q52" s="62">
        <f t="shared" si="20"/>
        <v>510</v>
      </c>
      <c r="R52" s="62">
        <f t="shared" si="20"/>
        <v>510</v>
      </c>
      <c r="S52" s="62">
        <f t="shared" si="20"/>
        <v>510</v>
      </c>
      <c r="T52" s="62">
        <f t="shared" si="20"/>
        <v>510</v>
      </c>
      <c r="U52" s="62">
        <f t="shared" si="20"/>
        <v>510</v>
      </c>
      <c r="V52" s="62">
        <f t="shared" si="20"/>
        <v>510</v>
      </c>
    </row>
    <row r="53" spans="1:22" ht="21" customHeight="1" x14ac:dyDescent="0.15">
      <c r="A53" s="113"/>
      <c r="B53" s="109"/>
      <c r="C53" s="109"/>
      <c r="D53" s="109"/>
      <c r="E53" s="109"/>
      <c r="F53" s="109"/>
      <c r="G53" s="110"/>
      <c r="H53" s="40">
        <v>2611</v>
      </c>
      <c r="I53" s="41" t="s">
        <v>85</v>
      </c>
      <c r="J53" s="62">
        <v>25000</v>
      </c>
      <c r="K53" s="62">
        <f t="shared" si="19"/>
        <v>2083.3333333333335</v>
      </c>
      <c r="L53" s="62">
        <f>K53</f>
        <v>2083.3333333333335</v>
      </c>
      <c r="M53" s="62">
        <f t="shared" ref="M53:V53" si="21">L53</f>
        <v>2083.3333333333335</v>
      </c>
      <c r="N53" s="62">
        <f t="shared" si="21"/>
        <v>2083.3333333333335</v>
      </c>
      <c r="O53" s="62">
        <f t="shared" si="21"/>
        <v>2083.3333333333335</v>
      </c>
      <c r="P53" s="62">
        <f t="shared" si="21"/>
        <v>2083.3333333333335</v>
      </c>
      <c r="Q53" s="62">
        <f t="shared" si="21"/>
        <v>2083.3333333333335</v>
      </c>
      <c r="R53" s="62">
        <f t="shared" si="21"/>
        <v>2083.3333333333335</v>
      </c>
      <c r="S53" s="62">
        <f t="shared" si="21"/>
        <v>2083.3333333333335</v>
      </c>
      <c r="T53" s="62">
        <f t="shared" si="21"/>
        <v>2083.3333333333335</v>
      </c>
      <c r="U53" s="62">
        <f t="shared" si="21"/>
        <v>2083.3333333333335</v>
      </c>
      <c r="V53" s="62">
        <f t="shared" si="21"/>
        <v>2083.3333333333335</v>
      </c>
    </row>
    <row r="54" spans="1:22" ht="21" customHeight="1" x14ac:dyDescent="0.15">
      <c r="A54" s="113"/>
      <c r="B54" s="109"/>
      <c r="C54" s="109"/>
      <c r="D54" s="109"/>
      <c r="E54" s="109"/>
      <c r="F54" s="109"/>
      <c r="G54" s="110"/>
      <c r="H54" s="40">
        <v>2481</v>
      </c>
      <c r="I54" s="41" t="s">
        <v>67</v>
      </c>
      <c r="J54" s="62">
        <v>6600</v>
      </c>
      <c r="K54" s="62">
        <f t="shared" si="19"/>
        <v>550</v>
      </c>
      <c r="L54" s="62">
        <v>550</v>
      </c>
      <c r="M54" s="62">
        <v>550</v>
      </c>
      <c r="N54" s="62">
        <v>550</v>
      </c>
      <c r="O54" s="62">
        <v>550</v>
      </c>
      <c r="P54" s="62">
        <v>550</v>
      </c>
      <c r="Q54" s="62">
        <v>550</v>
      </c>
      <c r="R54" s="62">
        <v>550</v>
      </c>
      <c r="S54" s="62">
        <v>550</v>
      </c>
      <c r="T54" s="62">
        <v>550</v>
      </c>
      <c r="U54" s="62">
        <v>550</v>
      </c>
      <c r="V54" s="62">
        <v>550</v>
      </c>
    </row>
    <row r="55" spans="1:22" ht="21" customHeight="1" x14ac:dyDescent="0.15">
      <c r="A55" s="113"/>
      <c r="B55" s="109"/>
      <c r="C55" s="109"/>
      <c r="D55" s="109"/>
      <c r="E55" s="109"/>
      <c r="F55" s="109"/>
      <c r="G55" s="110"/>
      <c r="H55" s="40">
        <v>3612</v>
      </c>
      <c r="I55" s="41" t="s">
        <v>31</v>
      </c>
      <c r="J55" s="62">
        <v>6936</v>
      </c>
      <c r="K55" s="62">
        <f t="shared" si="19"/>
        <v>578</v>
      </c>
      <c r="L55" s="62">
        <v>578</v>
      </c>
      <c r="M55" s="62">
        <v>578</v>
      </c>
      <c r="N55" s="62">
        <v>578</v>
      </c>
      <c r="O55" s="62">
        <v>578</v>
      </c>
      <c r="P55" s="62">
        <v>578</v>
      </c>
      <c r="Q55" s="62">
        <v>578</v>
      </c>
      <c r="R55" s="62">
        <v>578</v>
      </c>
      <c r="S55" s="62">
        <v>578</v>
      </c>
      <c r="T55" s="62">
        <v>578</v>
      </c>
      <c r="U55" s="62">
        <v>578</v>
      </c>
      <c r="V55" s="62">
        <v>578</v>
      </c>
    </row>
    <row r="56" spans="1:22" ht="21" customHeight="1" x14ac:dyDescent="0.15">
      <c r="A56" s="113"/>
      <c r="B56" s="109"/>
      <c r="C56" s="109"/>
      <c r="D56" s="109"/>
      <c r="E56" s="109"/>
      <c r="F56" s="109"/>
      <c r="G56" s="110"/>
      <c r="H56" s="40">
        <v>3613</v>
      </c>
      <c r="I56" s="41" t="s">
        <v>68</v>
      </c>
      <c r="J56" s="62">
        <v>3030</v>
      </c>
      <c r="K56" s="62">
        <f t="shared" si="19"/>
        <v>252.5</v>
      </c>
      <c r="L56" s="62">
        <v>252.5</v>
      </c>
      <c r="M56" s="62">
        <v>252.5</v>
      </c>
      <c r="N56" s="62">
        <v>252.5</v>
      </c>
      <c r="O56" s="62">
        <v>252.5</v>
      </c>
      <c r="P56" s="62">
        <v>252.5</v>
      </c>
      <c r="Q56" s="62">
        <v>252.5</v>
      </c>
      <c r="R56" s="62">
        <v>252.5</v>
      </c>
      <c r="S56" s="62">
        <v>252.5</v>
      </c>
      <c r="T56" s="62">
        <v>252.5</v>
      </c>
      <c r="U56" s="62">
        <v>252.5</v>
      </c>
      <c r="V56" s="62">
        <v>252.5</v>
      </c>
    </row>
    <row r="57" spans="1:22" ht="38.25" customHeight="1" x14ac:dyDescent="0.15">
      <c r="A57" s="113"/>
      <c r="B57" s="109"/>
      <c r="C57" s="109"/>
      <c r="D57" s="109"/>
      <c r="E57" s="109"/>
      <c r="F57" s="109"/>
      <c r="G57" s="110"/>
      <c r="H57" s="40">
        <v>3621</v>
      </c>
      <c r="I57" s="41" t="s">
        <v>69</v>
      </c>
      <c r="J57" s="62">
        <v>4140</v>
      </c>
      <c r="K57" s="62">
        <f t="shared" si="19"/>
        <v>345</v>
      </c>
      <c r="L57" s="62">
        <v>345</v>
      </c>
      <c r="M57" s="62">
        <v>345</v>
      </c>
      <c r="N57" s="62">
        <v>345</v>
      </c>
      <c r="O57" s="62">
        <v>345</v>
      </c>
      <c r="P57" s="62">
        <v>345</v>
      </c>
      <c r="Q57" s="62">
        <v>345</v>
      </c>
      <c r="R57" s="62">
        <v>345</v>
      </c>
      <c r="S57" s="62">
        <v>345</v>
      </c>
      <c r="T57" s="62">
        <v>345</v>
      </c>
      <c r="U57" s="62">
        <v>345</v>
      </c>
      <c r="V57" s="62">
        <v>345</v>
      </c>
    </row>
    <row r="58" spans="1:22" ht="21" customHeight="1" x14ac:dyDescent="0.15">
      <c r="A58" s="113"/>
      <c r="B58" s="109"/>
      <c r="C58" s="109"/>
      <c r="D58" s="109"/>
      <c r="E58" s="109"/>
      <c r="F58" s="109"/>
      <c r="G58" s="110"/>
      <c r="H58" s="40">
        <v>3691</v>
      </c>
      <c r="I58" s="41" t="s">
        <v>70</v>
      </c>
      <c r="J58" s="62">
        <v>2248.8000000000002</v>
      </c>
      <c r="K58" s="62">
        <f t="shared" si="19"/>
        <v>187.4</v>
      </c>
      <c r="L58" s="62">
        <v>187.4</v>
      </c>
      <c r="M58" s="62">
        <v>187.4</v>
      </c>
      <c r="N58" s="62">
        <v>187.4</v>
      </c>
      <c r="O58" s="62">
        <v>187.4</v>
      </c>
      <c r="P58" s="62">
        <v>187.4</v>
      </c>
      <c r="Q58" s="62">
        <v>187.4</v>
      </c>
      <c r="R58" s="62">
        <v>187.4</v>
      </c>
      <c r="S58" s="62">
        <v>187.4</v>
      </c>
      <c r="T58" s="62">
        <v>187.4</v>
      </c>
      <c r="U58" s="62">
        <v>187.4</v>
      </c>
      <c r="V58" s="62">
        <v>187.4</v>
      </c>
    </row>
    <row r="59" spans="1:22" ht="21" customHeight="1" x14ac:dyDescent="0.15">
      <c r="A59" s="113"/>
      <c r="B59" s="109"/>
      <c r="C59" s="109"/>
      <c r="D59" s="109"/>
      <c r="E59" s="109"/>
      <c r="F59" s="109"/>
      <c r="G59" s="110"/>
      <c r="H59" s="40">
        <v>3751</v>
      </c>
      <c r="I59" s="53" t="s">
        <v>32</v>
      </c>
      <c r="J59" s="62">
        <v>3000</v>
      </c>
      <c r="K59" s="62">
        <f t="shared" si="19"/>
        <v>250</v>
      </c>
      <c r="L59" s="62">
        <v>250</v>
      </c>
      <c r="M59" s="62">
        <v>250</v>
      </c>
      <c r="N59" s="62">
        <v>250</v>
      </c>
      <c r="O59" s="62">
        <v>250</v>
      </c>
      <c r="P59" s="62">
        <v>250</v>
      </c>
      <c r="Q59" s="62">
        <v>250</v>
      </c>
      <c r="R59" s="62">
        <v>250</v>
      </c>
      <c r="S59" s="62">
        <v>250</v>
      </c>
      <c r="T59" s="62">
        <v>250</v>
      </c>
      <c r="U59" s="62">
        <v>250</v>
      </c>
      <c r="V59" s="62">
        <v>250</v>
      </c>
    </row>
    <row r="60" spans="1:22" ht="21" customHeight="1" x14ac:dyDescent="0.15">
      <c r="A60" s="111" t="s">
        <v>33</v>
      </c>
      <c r="B60" s="111"/>
      <c r="C60" s="111"/>
      <c r="D60" s="111"/>
      <c r="E60" s="111"/>
      <c r="F60" s="111"/>
      <c r="G60" s="111"/>
      <c r="H60" s="111"/>
      <c r="I60" s="111"/>
      <c r="J60" s="61">
        <f>SUM(J49:J59)</f>
        <v>72817.600000000006</v>
      </c>
      <c r="K60" s="61">
        <f t="shared" ref="K60:V60" si="22">SUM(K49:K59)</f>
        <v>6068.1333333333332</v>
      </c>
      <c r="L60" s="61">
        <f t="shared" si="22"/>
        <v>6068.1333333333332</v>
      </c>
      <c r="M60" s="61">
        <f t="shared" si="22"/>
        <v>6068.1333333333332</v>
      </c>
      <c r="N60" s="61">
        <f t="shared" si="22"/>
        <v>6068.1333333333332</v>
      </c>
      <c r="O60" s="61">
        <f t="shared" si="22"/>
        <v>6068.1333333333332</v>
      </c>
      <c r="P60" s="61">
        <f t="shared" si="22"/>
        <v>6068.1333333333332</v>
      </c>
      <c r="Q60" s="61">
        <f t="shared" si="22"/>
        <v>6068.1333333333332</v>
      </c>
      <c r="R60" s="61">
        <f t="shared" si="22"/>
        <v>6068.1333333333332</v>
      </c>
      <c r="S60" s="61">
        <f t="shared" si="22"/>
        <v>6068.1333333333332</v>
      </c>
      <c r="T60" s="61">
        <f t="shared" si="22"/>
        <v>6068.1333333333332</v>
      </c>
      <c r="U60" s="61">
        <f t="shared" si="22"/>
        <v>6068.1333333333332</v>
      </c>
      <c r="V60" s="61">
        <f t="shared" si="22"/>
        <v>6068.1333333333332</v>
      </c>
    </row>
    <row r="61" spans="1:22" ht="21" customHeight="1" x14ac:dyDescent="0.15">
      <c r="A61" s="108">
        <v>1</v>
      </c>
      <c r="B61" s="109" t="s">
        <v>21</v>
      </c>
      <c r="C61" s="110" t="s">
        <v>106</v>
      </c>
      <c r="D61" s="109" t="s">
        <v>107</v>
      </c>
      <c r="E61" s="109">
        <v>201</v>
      </c>
      <c r="F61" s="109" t="s">
        <v>108</v>
      </c>
      <c r="G61" s="109" t="s">
        <v>25</v>
      </c>
      <c r="H61" s="40">
        <v>1131</v>
      </c>
      <c r="I61" s="41" t="s">
        <v>74</v>
      </c>
      <c r="J61" s="62">
        <v>3300000</v>
      </c>
      <c r="K61" s="62">
        <f>J61/12</f>
        <v>275000</v>
      </c>
      <c r="L61" s="62">
        <f t="shared" ref="L61:L66" si="23">K61</f>
        <v>275000</v>
      </c>
      <c r="M61" s="62">
        <f t="shared" ref="M61:V61" si="24">L61</f>
        <v>275000</v>
      </c>
      <c r="N61" s="62">
        <f t="shared" si="24"/>
        <v>275000</v>
      </c>
      <c r="O61" s="62">
        <f t="shared" si="24"/>
        <v>275000</v>
      </c>
      <c r="P61" s="62">
        <f t="shared" si="24"/>
        <v>275000</v>
      </c>
      <c r="Q61" s="62">
        <f t="shared" si="24"/>
        <v>275000</v>
      </c>
      <c r="R61" s="62">
        <f t="shared" si="24"/>
        <v>275000</v>
      </c>
      <c r="S61" s="62">
        <f t="shared" si="24"/>
        <v>275000</v>
      </c>
      <c r="T61" s="62">
        <f t="shared" si="24"/>
        <v>275000</v>
      </c>
      <c r="U61" s="62">
        <f t="shared" si="24"/>
        <v>275000</v>
      </c>
      <c r="V61" s="62">
        <f t="shared" si="24"/>
        <v>275000</v>
      </c>
    </row>
    <row r="62" spans="1:22" ht="21" customHeight="1" x14ac:dyDescent="0.15">
      <c r="A62" s="108"/>
      <c r="B62" s="109"/>
      <c r="C62" s="110"/>
      <c r="D62" s="109"/>
      <c r="E62" s="109"/>
      <c r="F62" s="109"/>
      <c r="G62" s="109"/>
      <c r="H62" s="40">
        <v>1211</v>
      </c>
      <c r="I62" s="41" t="s">
        <v>75</v>
      </c>
      <c r="J62" s="62">
        <v>47382</v>
      </c>
      <c r="K62" s="62">
        <f>J62/12</f>
        <v>3948.5</v>
      </c>
      <c r="L62" s="62">
        <f t="shared" si="23"/>
        <v>3948.5</v>
      </c>
      <c r="M62" s="62">
        <f t="shared" ref="M62:V62" si="25">L62</f>
        <v>3948.5</v>
      </c>
      <c r="N62" s="62">
        <f t="shared" si="25"/>
        <v>3948.5</v>
      </c>
      <c r="O62" s="62">
        <f t="shared" si="25"/>
        <v>3948.5</v>
      </c>
      <c r="P62" s="62">
        <f t="shared" si="25"/>
        <v>3948.5</v>
      </c>
      <c r="Q62" s="62">
        <f t="shared" si="25"/>
        <v>3948.5</v>
      </c>
      <c r="R62" s="62">
        <f t="shared" si="25"/>
        <v>3948.5</v>
      </c>
      <c r="S62" s="62">
        <f t="shared" si="25"/>
        <v>3948.5</v>
      </c>
      <c r="T62" s="62">
        <f t="shared" si="25"/>
        <v>3948.5</v>
      </c>
      <c r="U62" s="62">
        <f t="shared" si="25"/>
        <v>3948.5</v>
      </c>
      <c r="V62" s="62">
        <f t="shared" si="25"/>
        <v>3948.5</v>
      </c>
    </row>
    <row r="63" spans="1:22" ht="21" customHeight="1" x14ac:dyDescent="0.15">
      <c r="A63" s="108"/>
      <c r="B63" s="109"/>
      <c r="C63" s="110"/>
      <c r="D63" s="109"/>
      <c r="E63" s="109"/>
      <c r="F63" s="109"/>
      <c r="G63" s="109"/>
      <c r="H63" s="40">
        <v>1231</v>
      </c>
      <c r="I63" s="41" t="s">
        <v>76</v>
      </c>
      <c r="J63" s="62">
        <v>21000</v>
      </c>
      <c r="K63" s="62">
        <f t="shared" ref="K63:K65" si="26">J63/12</f>
        <v>1750</v>
      </c>
      <c r="L63" s="62">
        <f t="shared" si="23"/>
        <v>1750</v>
      </c>
      <c r="M63" s="62">
        <f t="shared" ref="M63:V63" si="27">L63</f>
        <v>1750</v>
      </c>
      <c r="N63" s="62">
        <f t="shared" si="27"/>
        <v>1750</v>
      </c>
      <c r="O63" s="62">
        <f t="shared" si="27"/>
        <v>1750</v>
      </c>
      <c r="P63" s="62">
        <f t="shared" si="27"/>
        <v>1750</v>
      </c>
      <c r="Q63" s="62">
        <f t="shared" si="27"/>
        <v>1750</v>
      </c>
      <c r="R63" s="62">
        <f t="shared" si="27"/>
        <v>1750</v>
      </c>
      <c r="S63" s="62">
        <f t="shared" si="27"/>
        <v>1750</v>
      </c>
      <c r="T63" s="62">
        <f t="shared" si="27"/>
        <v>1750</v>
      </c>
      <c r="U63" s="62">
        <f t="shared" si="27"/>
        <v>1750</v>
      </c>
      <c r="V63" s="62">
        <f t="shared" si="27"/>
        <v>1750</v>
      </c>
    </row>
    <row r="64" spans="1:22" ht="21" customHeight="1" x14ac:dyDescent="0.15">
      <c r="A64" s="108"/>
      <c r="B64" s="109"/>
      <c r="C64" s="110"/>
      <c r="D64" s="109"/>
      <c r="E64" s="109"/>
      <c r="F64" s="109"/>
      <c r="G64" s="109"/>
      <c r="H64" s="40">
        <v>1321</v>
      </c>
      <c r="I64" s="41" t="s">
        <v>77</v>
      </c>
      <c r="J64" s="62">
        <v>31200</v>
      </c>
      <c r="K64" s="62">
        <f t="shared" si="26"/>
        <v>2600</v>
      </c>
      <c r="L64" s="62">
        <f t="shared" si="23"/>
        <v>2600</v>
      </c>
      <c r="M64" s="62">
        <f t="shared" ref="M64:V64" si="28">L64</f>
        <v>2600</v>
      </c>
      <c r="N64" s="62">
        <f t="shared" si="28"/>
        <v>2600</v>
      </c>
      <c r="O64" s="62">
        <f t="shared" si="28"/>
        <v>2600</v>
      </c>
      <c r="P64" s="62">
        <f t="shared" si="28"/>
        <v>2600</v>
      </c>
      <c r="Q64" s="62">
        <f t="shared" si="28"/>
        <v>2600</v>
      </c>
      <c r="R64" s="62">
        <f t="shared" si="28"/>
        <v>2600</v>
      </c>
      <c r="S64" s="62">
        <f t="shared" si="28"/>
        <v>2600</v>
      </c>
      <c r="T64" s="62">
        <f t="shared" si="28"/>
        <v>2600</v>
      </c>
      <c r="U64" s="62">
        <f t="shared" si="28"/>
        <v>2600</v>
      </c>
      <c r="V64" s="62">
        <f t="shared" si="28"/>
        <v>2600</v>
      </c>
    </row>
    <row r="65" spans="1:22" ht="21" customHeight="1" x14ac:dyDescent="0.15">
      <c r="A65" s="108"/>
      <c r="B65" s="109"/>
      <c r="C65" s="110"/>
      <c r="D65" s="109"/>
      <c r="E65" s="109"/>
      <c r="F65" s="109"/>
      <c r="G65" s="109"/>
      <c r="H65" s="40">
        <v>1322</v>
      </c>
      <c r="I65" s="41" t="s">
        <v>78</v>
      </c>
      <c r="J65" s="62">
        <v>390000</v>
      </c>
      <c r="K65" s="62">
        <f t="shared" si="26"/>
        <v>32500</v>
      </c>
      <c r="L65" s="62">
        <f t="shared" si="23"/>
        <v>32500</v>
      </c>
      <c r="M65" s="62">
        <f t="shared" ref="M65:V66" si="29">L65</f>
        <v>32500</v>
      </c>
      <c r="N65" s="62">
        <f t="shared" si="29"/>
        <v>32500</v>
      </c>
      <c r="O65" s="62">
        <f t="shared" si="29"/>
        <v>32500</v>
      </c>
      <c r="P65" s="62">
        <f t="shared" si="29"/>
        <v>32500</v>
      </c>
      <c r="Q65" s="62">
        <f t="shared" si="29"/>
        <v>32500</v>
      </c>
      <c r="R65" s="62">
        <f t="shared" si="29"/>
        <v>32500</v>
      </c>
      <c r="S65" s="62">
        <f t="shared" si="29"/>
        <v>32500</v>
      </c>
      <c r="T65" s="62">
        <f t="shared" si="29"/>
        <v>32500</v>
      </c>
      <c r="U65" s="62">
        <f t="shared" si="29"/>
        <v>32500</v>
      </c>
      <c r="V65" s="62">
        <f t="shared" si="29"/>
        <v>32500</v>
      </c>
    </row>
    <row r="66" spans="1:22" ht="24" customHeight="1" x14ac:dyDescent="0.15">
      <c r="A66" s="108"/>
      <c r="B66" s="109"/>
      <c r="C66" s="110"/>
      <c r="D66" s="109"/>
      <c r="E66" s="109"/>
      <c r="F66" s="109"/>
      <c r="G66" s="109"/>
      <c r="H66" s="40">
        <v>2111</v>
      </c>
      <c r="I66" s="41" t="s">
        <v>79</v>
      </c>
      <c r="J66" s="62">
        <v>30925.599999999999</v>
      </c>
      <c r="K66" s="62">
        <f>J66/12</f>
        <v>2577.1333333333332</v>
      </c>
      <c r="L66" s="62">
        <f t="shared" si="23"/>
        <v>2577.1333333333332</v>
      </c>
      <c r="M66" s="62">
        <f t="shared" si="29"/>
        <v>2577.1333333333332</v>
      </c>
      <c r="N66" s="62">
        <f t="shared" si="29"/>
        <v>2577.1333333333332</v>
      </c>
      <c r="O66" s="62">
        <f t="shared" si="29"/>
        <v>2577.1333333333332</v>
      </c>
      <c r="P66" s="62">
        <f t="shared" si="29"/>
        <v>2577.1333333333332</v>
      </c>
      <c r="Q66" s="62">
        <f t="shared" si="29"/>
        <v>2577.1333333333332</v>
      </c>
      <c r="R66" s="62">
        <f t="shared" si="29"/>
        <v>2577.1333333333332</v>
      </c>
      <c r="S66" s="62">
        <f t="shared" si="29"/>
        <v>2577.1333333333332</v>
      </c>
      <c r="T66" s="62">
        <f t="shared" si="29"/>
        <v>2577.1333333333332</v>
      </c>
      <c r="U66" s="62">
        <f t="shared" si="29"/>
        <v>2577.1333333333332</v>
      </c>
      <c r="V66" s="62">
        <f t="shared" si="29"/>
        <v>2577.1333333333332</v>
      </c>
    </row>
    <row r="67" spans="1:22" ht="48.75" customHeight="1" x14ac:dyDescent="0.15">
      <c r="A67" s="108"/>
      <c r="B67" s="109"/>
      <c r="C67" s="110"/>
      <c r="D67" s="109"/>
      <c r="E67" s="109"/>
      <c r="F67" s="109"/>
      <c r="G67" s="109"/>
      <c r="H67" s="40">
        <v>2141</v>
      </c>
      <c r="I67" s="50" t="s">
        <v>131</v>
      </c>
      <c r="J67" s="62">
        <v>30000</v>
      </c>
      <c r="K67" s="62">
        <f>J67/12</f>
        <v>2500</v>
      </c>
      <c r="L67" s="62">
        <v>2500</v>
      </c>
      <c r="M67" s="62">
        <v>2500</v>
      </c>
      <c r="N67" s="62">
        <v>2500</v>
      </c>
      <c r="O67" s="62">
        <v>2500</v>
      </c>
      <c r="P67" s="62">
        <v>2500</v>
      </c>
      <c r="Q67" s="62">
        <v>2500</v>
      </c>
      <c r="R67" s="62">
        <v>2500</v>
      </c>
      <c r="S67" s="62">
        <v>2500</v>
      </c>
      <c r="T67" s="62">
        <v>2500</v>
      </c>
      <c r="U67" s="62">
        <v>2500</v>
      </c>
      <c r="V67" s="62">
        <v>2500</v>
      </c>
    </row>
    <row r="68" spans="1:22" ht="21" customHeight="1" x14ac:dyDescent="0.15">
      <c r="A68" s="108"/>
      <c r="B68" s="109"/>
      <c r="C68" s="110"/>
      <c r="D68" s="109"/>
      <c r="E68" s="109"/>
      <c r="F68" s="109"/>
      <c r="G68" s="109"/>
      <c r="H68" s="40">
        <v>2161</v>
      </c>
      <c r="I68" s="41" t="s">
        <v>80</v>
      </c>
      <c r="J68" s="62">
        <v>25141.200000000001</v>
      </c>
      <c r="K68" s="62">
        <f>J68/12</f>
        <v>2095.1</v>
      </c>
      <c r="L68" s="62">
        <v>2095.1</v>
      </c>
      <c r="M68" s="62">
        <v>2095.1</v>
      </c>
      <c r="N68" s="62">
        <v>2095.1</v>
      </c>
      <c r="O68" s="62">
        <v>2095.1</v>
      </c>
      <c r="P68" s="62">
        <v>2095.1</v>
      </c>
      <c r="Q68" s="62">
        <v>2095.1</v>
      </c>
      <c r="R68" s="62">
        <v>2095.1</v>
      </c>
      <c r="S68" s="62">
        <v>2095.1</v>
      </c>
      <c r="T68" s="62">
        <v>2095.1</v>
      </c>
      <c r="U68" s="62">
        <v>2095.1</v>
      </c>
      <c r="V68" s="62">
        <v>2095.1</v>
      </c>
    </row>
    <row r="69" spans="1:22" ht="21" customHeight="1" x14ac:dyDescent="0.15">
      <c r="A69" s="108"/>
      <c r="B69" s="109"/>
      <c r="C69" s="110"/>
      <c r="D69" s="109"/>
      <c r="E69" s="109"/>
      <c r="F69" s="109"/>
      <c r="G69" s="109"/>
      <c r="H69" s="40">
        <v>2211</v>
      </c>
      <c r="I69" s="41" t="s">
        <v>28</v>
      </c>
      <c r="J69" s="62">
        <v>30000</v>
      </c>
      <c r="K69" s="62">
        <f>J69/12</f>
        <v>2500</v>
      </c>
      <c r="L69" s="62">
        <f>K69</f>
        <v>2500</v>
      </c>
      <c r="M69" s="62">
        <f t="shared" ref="M69:V69" si="30">L69</f>
        <v>2500</v>
      </c>
      <c r="N69" s="62">
        <f t="shared" si="30"/>
        <v>2500</v>
      </c>
      <c r="O69" s="62">
        <f t="shared" si="30"/>
        <v>2500</v>
      </c>
      <c r="P69" s="62">
        <f t="shared" si="30"/>
        <v>2500</v>
      </c>
      <c r="Q69" s="62">
        <f t="shared" si="30"/>
        <v>2500</v>
      </c>
      <c r="R69" s="62">
        <f t="shared" si="30"/>
        <v>2500</v>
      </c>
      <c r="S69" s="62">
        <f t="shared" si="30"/>
        <v>2500</v>
      </c>
      <c r="T69" s="62">
        <f t="shared" si="30"/>
        <v>2500</v>
      </c>
      <c r="U69" s="62">
        <f t="shared" si="30"/>
        <v>2500</v>
      </c>
      <c r="V69" s="62">
        <f t="shared" si="30"/>
        <v>2500</v>
      </c>
    </row>
    <row r="70" spans="1:22" ht="21" customHeight="1" x14ac:dyDescent="0.15">
      <c r="A70" s="108"/>
      <c r="B70" s="109"/>
      <c r="C70" s="110"/>
      <c r="D70" s="109"/>
      <c r="E70" s="109"/>
      <c r="F70" s="109"/>
      <c r="G70" s="109"/>
      <c r="H70" s="40">
        <v>2411</v>
      </c>
      <c r="I70" s="41" t="s">
        <v>81</v>
      </c>
      <c r="J70" s="62">
        <v>2940</v>
      </c>
      <c r="K70" s="62">
        <f t="shared" ref="K70" si="31">J70/12</f>
        <v>245</v>
      </c>
      <c r="L70" s="62">
        <v>245</v>
      </c>
      <c r="M70" s="62">
        <v>245</v>
      </c>
      <c r="N70" s="62">
        <v>245</v>
      </c>
      <c r="O70" s="62">
        <v>245</v>
      </c>
      <c r="P70" s="62">
        <v>245</v>
      </c>
      <c r="Q70" s="62">
        <v>245</v>
      </c>
      <c r="R70" s="62">
        <v>245</v>
      </c>
      <c r="S70" s="62">
        <v>245</v>
      </c>
      <c r="T70" s="62">
        <v>245</v>
      </c>
      <c r="U70" s="62">
        <v>245</v>
      </c>
      <c r="V70" s="62">
        <v>245</v>
      </c>
    </row>
    <row r="71" spans="1:22" ht="21" customHeight="1" x14ac:dyDescent="0.15">
      <c r="A71" s="108"/>
      <c r="B71" s="109"/>
      <c r="C71" s="110"/>
      <c r="D71" s="109"/>
      <c r="E71" s="109"/>
      <c r="F71" s="109"/>
      <c r="G71" s="109"/>
      <c r="H71" s="40">
        <v>2461</v>
      </c>
      <c r="I71" s="41" t="s">
        <v>66</v>
      </c>
      <c r="J71" s="62">
        <v>4968</v>
      </c>
      <c r="K71" s="62">
        <f>J71/12</f>
        <v>414</v>
      </c>
      <c r="L71" s="62">
        <v>414</v>
      </c>
      <c r="M71" s="62">
        <v>414</v>
      </c>
      <c r="N71" s="62">
        <v>414</v>
      </c>
      <c r="O71" s="62">
        <v>414</v>
      </c>
      <c r="P71" s="62">
        <v>414</v>
      </c>
      <c r="Q71" s="62">
        <v>414</v>
      </c>
      <c r="R71" s="62">
        <v>414</v>
      </c>
      <c r="S71" s="62">
        <v>414</v>
      </c>
      <c r="T71" s="62">
        <v>414</v>
      </c>
      <c r="U71" s="62">
        <v>414</v>
      </c>
      <c r="V71" s="62">
        <v>414</v>
      </c>
    </row>
    <row r="72" spans="1:22" ht="21" customHeight="1" x14ac:dyDescent="0.15">
      <c r="A72" s="108"/>
      <c r="B72" s="109"/>
      <c r="C72" s="110"/>
      <c r="D72" s="109"/>
      <c r="E72" s="109"/>
      <c r="F72" s="109"/>
      <c r="G72" s="109"/>
      <c r="H72" s="40">
        <v>2471</v>
      </c>
      <c r="I72" s="41" t="s">
        <v>84</v>
      </c>
      <c r="J72" s="62">
        <v>2520</v>
      </c>
      <c r="K72" s="62">
        <f>J72/12</f>
        <v>210</v>
      </c>
      <c r="L72" s="62">
        <v>210</v>
      </c>
      <c r="M72" s="62">
        <v>210</v>
      </c>
      <c r="N72" s="62">
        <v>210</v>
      </c>
      <c r="O72" s="62">
        <v>210</v>
      </c>
      <c r="P72" s="62">
        <v>210</v>
      </c>
      <c r="Q72" s="62">
        <v>210</v>
      </c>
      <c r="R72" s="62">
        <v>210</v>
      </c>
      <c r="S72" s="62">
        <v>210</v>
      </c>
      <c r="T72" s="62">
        <v>210</v>
      </c>
      <c r="U72" s="62">
        <v>210</v>
      </c>
      <c r="V72" s="62">
        <v>210</v>
      </c>
    </row>
    <row r="73" spans="1:22" ht="21" customHeight="1" x14ac:dyDescent="0.15">
      <c r="A73" s="108"/>
      <c r="B73" s="109"/>
      <c r="C73" s="110"/>
      <c r="D73" s="109"/>
      <c r="E73" s="109"/>
      <c r="F73" s="109"/>
      <c r="G73" s="109"/>
      <c r="H73" s="40">
        <v>2491</v>
      </c>
      <c r="I73" s="53" t="s">
        <v>51</v>
      </c>
      <c r="J73" s="62">
        <v>7694.4</v>
      </c>
      <c r="K73" s="62">
        <f t="shared" ref="K73" si="32">J73/12</f>
        <v>641.19999999999993</v>
      </c>
      <c r="L73" s="62">
        <v>641.20000000000005</v>
      </c>
      <c r="M73" s="62">
        <v>641.20000000000005</v>
      </c>
      <c r="N73" s="62">
        <v>641.20000000000005</v>
      </c>
      <c r="O73" s="62">
        <v>641.20000000000005</v>
      </c>
      <c r="P73" s="62">
        <v>641.20000000000005</v>
      </c>
      <c r="Q73" s="62">
        <v>641.20000000000005</v>
      </c>
      <c r="R73" s="62">
        <v>641.20000000000005</v>
      </c>
      <c r="S73" s="62">
        <v>641.20000000000005</v>
      </c>
      <c r="T73" s="62">
        <v>641.20000000000005</v>
      </c>
      <c r="U73" s="62">
        <v>641.20000000000005</v>
      </c>
      <c r="V73" s="62">
        <v>641.20000000000005</v>
      </c>
    </row>
    <row r="74" spans="1:22" ht="21" customHeight="1" x14ac:dyDescent="0.15">
      <c r="A74" s="108"/>
      <c r="B74" s="109"/>
      <c r="C74" s="110"/>
      <c r="D74" s="109"/>
      <c r="E74" s="109"/>
      <c r="F74" s="109"/>
      <c r="G74" s="109"/>
      <c r="H74" s="40">
        <v>2561</v>
      </c>
      <c r="I74" s="41" t="s">
        <v>52</v>
      </c>
      <c r="J74" s="62">
        <v>2892</v>
      </c>
      <c r="K74" s="62">
        <f>J74/12</f>
        <v>241</v>
      </c>
      <c r="L74" s="62">
        <v>241</v>
      </c>
      <c r="M74" s="62">
        <v>241</v>
      </c>
      <c r="N74" s="62">
        <v>241</v>
      </c>
      <c r="O74" s="62">
        <v>241</v>
      </c>
      <c r="P74" s="62">
        <v>241</v>
      </c>
      <c r="Q74" s="62">
        <v>241</v>
      </c>
      <c r="R74" s="62">
        <v>241</v>
      </c>
      <c r="S74" s="62">
        <v>241</v>
      </c>
      <c r="T74" s="62">
        <v>241</v>
      </c>
      <c r="U74" s="62">
        <v>241</v>
      </c>
      <c r="V74" s="62">
        <v>241</v>
      </c>
    </row>
    <row r="75" spans="1:22" ht="21" customHeight="1" x14ac:dyDescent="0.15">
      <c r="A75" s="108"/>
      <c r="B75" s="109"/>
      <c r="C75" s="110"/>
      <c r="D75" s="109"/>
      <c r="E75" s="109"/>
      <c r="F75" s="109"/>
      <c r="G75" s="109"/>
      <c r="H75" s="40">
        <v>2611</v>
      </c>
      <c r="I75" s="41" t="s">
        <v>85</v>
      </c>
      <c r="J75" s="62">
        <v>60000</v>
      </c>
      <c r="K75" s="62">
        <f>J75/12</f>
        <v>5000</v>
      </c>
      <c r="L75" s="62">
        <f>K75</f>
        <v>5000</v>
      </c>
      <c r="M75" s="62">
        <f t="shared" ref="M75:V76" si="33">L75</f>
        <v>5000</v>
      </c>
      <c r="N75" s="62">
        <f t="shared" si="33"/>
        <v>5000</v>
      </c>
      <c r="O75" s="62">
        <f t="shared" si="33"/>
        <v>5000</v>
      </c>
      <c r="P75" s="62">
        <f t="shared" si="33"/>
        <v>5000</v>
      </c>
      <c r="Q75" s="62">
        <f t="shared" si="33"/>
        <v>5000</v>
      </c>
      <c r="R75" s="62">
        <f t="shared" si="33"/>
        <v>5000</v>
      </c>
      <c r="S75" s="62">
        <f t="shared" si="33"/>
        <v>5000</v>
      </c>
      <c r="T75" s="62">
        <f t="shared" si="33"/>
        <v>5000</v>
      </c>
      <c r="U75" s="62">
        <f t="shared" si="33"/>
        <v>5000</v>
      </c>
      <c r="V75" s="62">
        <f t="shared" si="33"/>
        <v>5000</v>
      </c>
    </row>
    <row r="76" spans="1:22" ht="21" customHeight="1" x14ac:dyDescent="0.15">
      <c r="A76" s="108"/>
      <c r="B76" s="109"/>
      <c r="C76" s="110"/>
      <c r="D76" s="109"/>
      <c r="E76" s="109"/>
      <c r="F76" s="109"/>
      <c r="G76" s="109"/>
      <c r="H76" s="40">
        <v>2612</v>
      </c>
      <c r="I76" s="41" t="s">
        <v>86</v>
      </c>
      <c r="J76" s="62">
        <v>10000</v>
      </c>
      <c r="K76" s="62">
        <f>J76/12</f>
        <v>833.33333333333337</v>
      </c>
      <c r="L76" s="62">
        <f>K76</f>
        <v>833.33333333333337</v>
      </c>
      <c r="M76" s="62">
        <f t="shared" si="33"/>
        <v>833.33333333333337</v>
      </c>
      <c r="N76" s="62">
        <f t="shared" si="33"/>
        <v>833.33333333333337</v>
      </c>
      <c r="O76" s="62">
        <f t="shared" si="33"/>
        <v>833.33333333333337</v>
      </c>
      <c r="P76" s="62">
        <f t="shared" si="33"/>
        <v>833.33333333333337</v>
      </c>
      <c r="Q76" s="62">
        <f t="shared" si="33"/>
        <v>833.33333333333337</v>
      </c>
      <c r="R76" s="62">
        <f t="shared" si="33"/>
        <v>833.33333333333337</v>
      </c>
      <c r="S76" s="62">
        <f t="shared" si="33"/>
        <v>833.33333333333337</v>
      </c>
      <c r="T76" s="62">
        <f t="shared" si="33"/>
        <v>833.33333333333337</v>
      </c>
      <c r="U76" s="62">
        <f t="shared" si="33"/>
        <v>833.33333333333337</v>
      </c>
      <c r="V76" s="62">
        <f t="shared" si="33"/>
        <v>833.33333333333337</v>
      </c>
    </row>
    <row r="77" spans="1:22" ht="21" customHeight="1" x14ac:dyDescent="0.15">
      <c r="A77" s="108"/>
      <c r="B77" s="109"/>
      <c r="C77" s="110"/>
      <c r="D77" s="109"/>
      <c r="E77" s="109"/>
      <c r="F77" s="109"/>
      <c r="G77" s="109"/>
      <c r="H77" s="40">
        <v>2911</v>
      </c>
      <c r="I77" s="41" t="s">
        <v>87</v>
      </c>
      <c r="J77" s="62">
        <v>3573.6</v>
      </c>
      <c r="K77" s="62">
        <f>J77/12</f>
        <v>297.8</v>
      </c>
      <c r="L77" s="62">
        <v>297.8</v>
      </c>
      <c r="M77" s="62">
        <v>297.8</v>
      </c>
      <c r="N77" s="62">
        <v>297.8</v>
      </c>
      <c r="O77" s="62">
        <v>297.8</v>
      </c>
      <c r="P77" s="62">
        <v>297.8</v>
      </c>
      <c r="Q77" s="62">
        <v>297.8</v>
      </c>
      <c r="R77" s="62">
        <v>297.8</v>
      </c>
      <c r="S77" s="62">
        <v>297.8</v>
      </c>
      <c r="T77" s="62">
        <v>297.8</v>
      </c>
      <c r="U77" s="62">
        <v>297.8</v>
      </c>
      <c r="V77" s="62">
        <v>297.8</v>
      </c>
    </row>
    <row r="78" spans="1:22" ht="28.5" customHeight="1" x14ac:dyDescent="0.15">
      <c r="A78" s="108"/>
      <c r="B78" s="109"/>
      <c r="C78" s="110"/>
      <c r="D78" s="109"/>
      <c r="E78" s="109"/>
      <c r="F78" s="109"/>
      <c r="G78" s="109"/>
      <c r="H78" s="40">
        <v>2921</v>
      </c>
      <c r="I78" s="41" t="s">
        <v>88</v>
      </c>
      <c r="J78" s="62">
        <v>6600</v>
      </c>
      <c r="K78" s="62">
        <f t="shared" ref="K78:K79" si="34">J78/12</f>
        <v>550</v>
      </c>
      <c r="L78" s="62">
        <v>550</v>
      </c>
      <c r="M78" s="62">
        <v>550</v>
      </c>
      <c r="N78" s="62">
        <v>550</v>
      </c>
      <c r="O78" s="62">
        <v>550</v>
      </c>
      <c r="P78" s="62">
        <v>550</v>
      </c>
      <c r="Q78" s="62">
        <v>550</v>
      </c>
      <c r="R78" s="62">
        <v>550</v>
      </c>
      <c r="S78" s="62">
        <v>550</v>
      </c>
      <c r="T78" s="62">
        <v>550</v>
      </c>
      <c r="U78" s="62">
        <v>550</v>
      </c>
      <c r="V78" s="62">
        <v>550</v>
      </c>
    </row>
    <row r="79" spans="1:22" ht="33" customHeight="1" x14ac:dyDescent="0.15">
      <c r="A79" s="108"/>
      <c r="B79" s="109"/>
      <c r="C79" s="110"/>
      <c r="D79" s="109"/>
      <c r="E79" s="109"/>
      <c r="F79" s="109"/>
      <c r="G79" s="109"/>
      <c r="H79" s="40">
        <v>2931</v>
      </c>
      <c r="I79" s="53" t="s">
        <v>89</v>
      </c>
      <c r="J79" s="62">
        <v>3342</v>
      </c>
      <c r="K79" s="62">
        <f t="shared" si="34"/>
        <v>278.5</v>
      </c>
      <c r="L79" s="62">
        <v>278.5</v>
      </c>
      <c r="M79" s="62">
        <v>278.5</v>
      </c>
      <c r="N79" s="62">
        <v>278.5</v>
      </c>
      <c r="O79" s="62">
        <v>278.5</v>
      </c>
      <c r="P79" s="62">
        <v>278.5</v>
      </c>
      <c r="Q79" s="62">
        <v>278.5</v>
      </c>
      <c r="R79" s="62">
        <v>278.5</v>
      </c>
      <c r="S79" s="62">
        <v>278.5</v>
      </c>
      <c r="T79" s="62">
        <v>278.5</v>
      </c>
      <c r="U79" s="62">
        <v>278.5</v>
      </c>
      <c r="V79" s="62">
        <v>278.5</v>
      </c>
    </row>
    <row r="80" spans="1:22" ht="38.25" customHeight="1" x14ac:dyDescent="0.15">
      <c r="A80" s="108"/>
      <c r="B80" s="109"/>
      <c r="C80" s="110"/>
      <c r="D80" s="109"/>
      <c r="E80" s="109"/>
      <c r="F80" s="109"/>
      <c r="G80" s="109"/>
      <c r="H80" s="40">
        <v>2941</v>
      </c>
      <c r="I80" s="53" t="s">
        <v>90</v>
      </c>
      <c r="J80" s="62">
        <v>4293.6000000000004</v>
      </c>
      <c r="K80" s="62">
        <f>J80/12</f>
        <v>357.8</v>
      </c>
      <c r="L80" s="62">
        <v>357.8</v>
      </c>
      <c r="M80" s="62">
        <v>357.8</v>
      </c>
      <c r="N80" s="62">
        <v>357.8</v>
      </c>
      <c r="O80" s="62">
        <v>357.8</v>
      </c>
      <c r="P80" s="62">
        <v>357.8</v>
      </c>
      <c r="Q80" s="62">
        <v>357.8</v>
      </c>
      <c r="R80" s="62">
        <v>357.8</v>
      </c>
      <c r="S80" s="62">
        <v>357.8</v>
      </c>
      <c r="T80" s="62">
        <v>357.8</v>
      </c>
      <c r="U80" s="62">
        <v>357.8</v>
      </c>
      <c r="V80" s="62">
        <v>357.8</v>
      </c>
    </row>
    <row r="81" spans="1:22" ht="28.5" customHeight="1" x14ac:dyDescent="0.15">
      <c r="A81" s="108"/>
      <c r="B81" s="109"/>
      <c r="C81" s="110"/>
      <c r="D81" s="109"/>
      <c r="E81" s="109"/>
      <c r="F81" s="109"/>
      <c r="G81" s="109"/>
      <c r="H81" s="40">
        <v>2961</v>
      </c>
      <c r="I81" s="53" t="s">
        <v>92</v>
      </c>
      <c r="J81" s="62">
        <v>50000</v>
      </c>
      <c r="K81" s="62">
        <f>J81/12</f>
        <v>4166.666666666667</v>
      </c>
      <c r="L81" s="62">
        <f>K81</f>
        <v>4166.666666666667</v>
      </c>
      <c r="M81" s="62">
        <f t="shared" ref="M81:V81" si="35">L81</f>
        <v>4166.666666666667</v>
      </c>
      <c r="N81" s="62">
        <f t="shared" si="35"/>
        <v>4166.666666666667</v>
      </c>
      <c r="O81" s="62">
        <f t="shared" si="35"/>
        <v>4166.666666666667</v>
      </c>
      <c r="P81" s="62">
        <f t="shared" si="35"/>
        <v>4166.666666666667</v>
      </c>
      <c r="Q81" s="62">
        <f t="shared" si="35"/>
        <v>4166.666666666667</v>
      </c>
      <c r="R81" s="62">
        <f t="shared" si="35"/>
        <v>4166.666666666667</v>
      </c>
      <c r="S81" s="62">
        <f t="shared" si="35"/>
        <v>4166.666666666667</v>
      </c>
      <c r="T81" s="62">
        <f t="shared" si="35"/>
        <v>4166.666666666667</v>
      </c>
      <c r="U81" s="62">
        <f t="shared" si="35"/>
        <v>4166.666666666667</v>
      </c>
      <c r="V81" s="62">
        <f t="shared" si="35"/>
        <v>4166.666666666667</v>
      </c>
    </row>
    <row r="82" spans="1:22" ht="33" customHeight="1" x14ac:dyDescent="0.15">
      <c r="A82" s="108"/>
      <c r="B82" s="109"/>
      <c r="C82" s="110"/>
      <c r="D82" s="109"/>
      <c r="E82" s="109"/>
      <c r="F82" s="109"/>
      <c r="G82" s="109"/>
      <c r="H82" s="40">
        <v>2981</v>
      </c>
      <c r="I82" s="53" t="s">
        <v>93</v>
      </c>
      <c r="J82" s="62">
        <v>3252</v>
      </c>
      <c r="K82" s="62">
        <f t="shared" ref="K82:K84" si="36">J82/12</f>
        <v>271</v>
      </c>
      <c r="L82" s="62">
        <v>271</v>
      </c>
      <c r="M82" s="62">
        <v>271</v>
      </c>
      <c r="N82" s="62">
        <v>271</v>
      </c>
      <c r="O82" s="62">
        <v>271</v>
      </c>
      <c r="P82" s="62">
        <v>271</v>
      </c>
      <c r="Q82" s="62">
        <v>271</v>
      </c>
      <c r="R82" s="62">
        <v>271</v>
      </c>
      <c r="S82" s="62">
        <v>271</v>
      </c>
      <c r="T82" s="62">
        <v>271</v>
      </c>
      <c r="U82" s="62">
        <v>271</v>
      </c>
      <c r="V82" s="62">
        <v>271</v>
      </c>
    </row>
    <row r="83" spans="1:22" ht="27.75" customHeight="1" x14ac:dyDescent="0.15">
      <c r="A83" s="108"/>
      <c r="B83" s="109"/>
      <c r="C83" s="110"/>
      <c r="D83" s="109"/>
      <c r="E83" s="109"/>
      <c r="F83" s="109"/>
      <c r="G83" s="109"/>
      <c r="H83" s="40">
        <v>3361</v>
      </c>
      <c r="I83" s="53" t="s">
        <v>29</v>
      </c>
      <c r="J83" s="62">
        <v>1201.2</v>
      </c>
      <c r="K83" s="62">
        <f t="shared" si="36"/>
        <v>100.10000000000001</v>
      </c>
      <c r="L83" s="62">
        <v>100.1</v>
      </c>
      <c r="M83" s="62">
        <v>100.1</v>
      </c>
      <c r="N83" s="62">
        <v>100.1</v>
      </c>
      <c r="O83" s="62">
        <v>100.1</v>
      </c>
      <c r="P83" s="62">
        <v>100.1</v>
      </c>
      <c r="Q83" s="62">
        <v>100.1</v>
      </c>
      <c r="R83" s="62">
        <v>100.1</v>
      </c>
      <c r="S83" s="62">
        <v>100.1</v>
      </c>
      <c r="T83" s="62">
        <v>100.1</v>
      </c>
      <c r="U83" s="62">
        <v>100.1</v>
      </c>
      <c r="V83" s="62">
        <v>100.1</v>
      </c>
    </row>
    <row r="84" spans="1:22" ht="29.25" customHeight="1" x14ac:dyDescent="0.15">
      <c r="A84" s="108"/>
      <c r="B84" s="109"/>
      <c r="C84" s="110"/>
      <c r="D84" s="109"/>
      <c r="E84" s="109"/>
      <c r="F84" s="109"/>
      <c r="G84" s="109"/>
      <c r="H84" s="40">
        <v>3411</v>
      </c>
      <c r="I84" s="41" t="s">
        <v>94</v>
      </c>
      <c r="J84" s="62">
        <v>2100</v>
      </c>
      <c r="K84" s="62">
        <f t="shared" si="36"/>
        <v>175</v>
      </c>
      <c r="L84" s="62">
        <v>175</v>
      </c>
      <c r="M84" s="62">
        <v>175</v>
      </c>
      <c r="N84" s="62">
        <v>175</v>
      </c>
      <c r="O84" s="62">
        <v>175</v>
      </c>
      <c r="P84" s="62">
        <v>175</v>
      </c>
      <c r="Q84" s="62">
        <v>175</v>
      </c>
      <c r="R84" s="62">
        <v>175</v>
      </c>
      <c r="S84" s="62">
        <v>175</v>
      </c>
      <c r="T84" s="62">
        <v>175</v>
      </c>
      <c r="U84" s="62">
        <v>175</v>
      </c>
      <c r="V84" s="62">
        <v>175</v>
      </c>
    </row>
    <row r="85" spans="1:22" ht="28.5" customHeight="1" x14ac:dyDescent="0.15">
      <c r="A85" s="108"/>
      <c r="B85" s="109"/>
      <c r="C85" s="110"/>
      <c r="D85" s="109"/>
      <c r="E85" s="109"/>
      <c r="F85" s="109"/>
      <c r="G85" s="109"/>
      <c r="H85" s="40">
        <v>3441</v>
      </c>
      <c r="I85" s="53" t="s">
        <v>95</v>
      </c>
      <c r="J85" s="62">
        <v>5736</v>
      </c>
      <c r="K85" s="62">
        <f>J85/12</f>
        <v>478</v>
      </c>
      <c r="L85" s="62">
        <v>478</v>
      </c>
      <c r="M85" s="62">
        <v>478</v>
      </c>
      <c r="N85" s="62">
        <v>478</v>
      </c>
      <c r="O85" s="62">
        <v>478</v>
      </c>
      <c r="P85" s="62">
        <v>478</v>
      </c>
      <c r="Q85" s="62">
        <v>478</v>
      </c>
      <c r="R85" s="62">
        <v>478</v>
      </c>
      <c r="S85" s="62">
        <v>478</v>
      </c>
      <c r="T85" s="62">
        <v>478</v>
      </c>
      <c r="U85" s="62">
        <v>478</v>
      </c>
      <c r="V85" s="62">
        <v>478</v>
      </c>
    </row>
    <row r="86" spans="1:22" ht="21" customHeight="1" x14ac:dyDescent="0.15">
      <c r="A86" s="108"/>
      <c r="B86" s="109"/>
      <c r="C86" s="110"/>
      <c r="D86" s="109"/>
      <c r="E86" s="109"/>
      <c r="F86" s="109"/>
      <c r="G86" s="109"/>
      <c r="H86" s="40">
        <v>3451</v>
      </c>
      <c r="I86" s="41" t="s">
        <v>96</v>
      </c>
      <c r="J86" s="62">
        <v>30200</v>
      </c>
      <c r="K86" s="62">
        <f>J86/12</f>
        <v>2516.6666666666665</v>
      </c>
      <c r="L86" s="62">
        <f>K86</f>
        <v>2516.6666666666665</v>
      </c>
      <c r="M86" s="62">
        <f t="shared" ref="M86:U86" si="37">L86</f>
        <v>2516.6666666666665</v>
      </c>
      <c r="N86" s="62">
        <f t="shared" si="37"/>
        <v>2516.6666666666665</v>
      </c>
      <c r="O86" s="62">
        <f t="shared" si="37"/>
        <v>2516.6666666666665</v>
      </c>
      <c r="P86" s="62">
        <f t="shared" si="37"/>
        <v>2516.6666666666665</v>
      </c>
      <c r="Q86" s="62">
        <f t="shared" si="37"/>
        <v>2516.6666666666665</v>
      </c>
      <c r="R86" s="62">
        <f t="shared" si="37"/>
        <v>2516.6666666666665</v>
      </c>
      <c r="S86" s="62">
        <f t="shared" si="37"/>
        <v>2516.6666666666665</v>
      </c>
      <c r="T86" s="62">
        <f t="shared" si="37"/>
        <v>2516.6666666666665</v>
      </c>
      <c r="U86" s="62">
        <f t="shared" si="37"/>
        <v>2516.6666666666665</v>
      </c>
      <c r="V86" s="62">
        <f>U86</f>
        <v>2516.6666666666665</v>
      </c>
    </row>
    <row r="87" spans="1:22" ht="21" customHeight="1" x14ac:dyDescent="0.15">
      <c r="A87" s="108"/>
      <c r="B87" s="109"/>
      <c r="C87" s="110"/>
      <c r="D87" s="109"/>
      <c r="E87" s="109"/>
      <c r="F87" s="109"/>
      <c r="G87" s="109"/>
      <c r="H87" s="40">
        <v>3481</v>
      </c>
      <c r="I87" s="41" t="s">
        <v>97</v>
      </c>
      <c r="J87" s="62">
        <v>1200</v>
      </c>
      <c r="K87" s="62">
        <f t="shared" ref="K87:K88" si="38">J87/12</f>
        <v>100</v>
      </c>
      <c r="L87" s="62">
        <v>100</v>
      </c>
      <c r="M87" s="62">
        <v>100</v>
      </c>
      <c r="N87" s="62">
        <v>100</v>
      </c>
      <c r="O87" s="62">
        <v>100</v>
      </c>
      <c r="P87" s="62">
        <v>100</v>
      </c>
      <c r="Q87" s="62">
        <v>100</v>
      </c>
      <c r="R87" s="62">
        <v>100</v>
      </c>
      <c r="S87" s="62">
        <v>100</v>
      </c>
      <c r="T87" s="62">
        <v>100</v>
      </c>
      <c r="U87" s="62">
        <v>100</v>
      </c>
      <c r="V87" s="62">
        <v>100</v>
      </c>
    </row>
    <row r="88" spans="1:22" ht="21" customHeight="1" x14ac:dyDescent="0.15">
      <c r="A88" s="108"/>
      <c r="B88" s="109"/>
      <c r="C88" s="110"/>
      <c r="D88" s="109"/>
      <c r="E88" s="109"/>
      <c r="F88" s="109"/>
      <c r="G88" s="109"/>
      <c r="H88" s="40">
        <v>2511</v>
      </c>
      <c r="I88" s="41" t="s">
        <v>98</v>
      </c>
      <c r="J88" s="62">
        <v>9342</v>
      </c>
      <c r="K88" s="62">
        <f t="shared" si="38"/>
        <v>778.5</v>
      </c>
      <c r="L88" s="62">
        <v>778.5</v>
      </c>
      <c r="M88" s="62">
        <v>778.5</v>
      </c>
      <c r="N88" s="62">
        <v>778.5</v>
      </c>
      <c r="O88" s="62">
        <v>778.5</v>
      </c>
      <c r="P88" s="62">
        <v>778.5</v>
      </c>
      <c r="Q88" s="62">
        <v>778.5</v>
      </c>
      <c r="R88" s="62">
        <v>778.5</v>
      </c>
      <c r="S88" s="62">
        <v>778.5</v>
      </c>
      <c r="T88" s="62">
        <v>778.5</v>
      </c>
      <c r="U88" s="62">
        <v>778.5</v>
      </c>
      <c r="V88" s="62">
        <v>778.5</v>
      </c>
    </row>
    <row r="89" spans="1:22" ht="33.75" customHeight="1" x14ac:dyDescent="0.15">
      <c r="A89" s="108"/>
      <c r="B89" s="109"/>
      <c r="C89" s="110"/>
      <c r="D89" s="109"/>
      <c r="E89" s="109"/>
      <c r="F89" s="109"/>
      <c r="G89" s="109"/>
      <c r="H89" s="40">
        <v>3521</v>
      </c>
      <c r="I89" s="53" t="s">
        <v>99</v>
      </c>
      <c r="J89" s="62">
        <v>6200</v>
      </c>
      <c r="K89" s="62">
        <f>J89/12</f>
        <v>516.66666666666663</v>
      </c>
      <c r="L89" s="62">
        <f>K89</f>
        <v>516.66666666666663</v>
      </c>
      <c r="M89" s="62">
        <f t="shared" ref="M89:V89" si="39">L89</f>
        <v>516.66666666666663</v>
      </c>
      <c r="N89" s="62">
        <f t="shared" si="39"/>
        <v>516.66666666666663</v>
      </c>
      <c r="O89" s="62">
        <f t="shared" si="39"/>
        <v>516.66666666666663</v>
      </c>
      <c r="P89" s="62">
        <f t="shared" si="39"/>
        <v>516.66666666666663</v>
      </c>
      <c r="Q89" s="62">
        <f t="shared" si="39"/>
        <v>516.66666666666663</v>
      </c>
      <c r="R89" s="62">
        <f t="shared" si="39"/>
        <v>516.66666666666663</v>
      </c>
      <c r="S89" s="62">
        <f t="shared" si="39"/>
        <v>516.66666666666663</v>
      </c>
      <c r="T89" s="62">
        <f t="shared" si="39"/>
        <v>516.66666666666663</v>
      </c>
      <c r="U89" s="62">
        <f t="shared" si="39"/>
        <v>516.66666666666663</v>
      </c>
      <c r="V89" s="62">
        <f t="shared" si="39"/>
        <v>516.66666666666663</v>
      </c>
    </row>
    <row r="90" spans="1:22" ht="28.5" customHeight="1" x14ac:dyDescent="0.15">
      <c r="A90" s="108"/>
      <c r="B90" s="109"/>
      <c r="C90" s="110"/>
      <c r="D90" s="109"/>
      <c r="E90" s="109"/>
      <c r="F90" s="109"/>
      <c r="G90" s="109"/>
      <c r="H90" s="40">
        <v>3531</v>
      </c>
      <c r="I90" s="53" t="s">
        <v>100</v>
      </c>
      <c r="J90" s="62">
        <v>8500</v>
      </c>
      <c r="K90" s="62">
        <f>J90/12</f>
        <v>708.33333333333337</v>
      </c>
      <c r="L90" s="62">
        <f>K90</f>
        <v>708.33333333333337</v>
      </c>
      <c r="M90" s="62">
        <f t="shared" ref="M90:V90" si="40">L90</f>
        <v>708.33333333333337</v>
      </c>
      <c r="N90" s="62">
        <f t="shared" si="40"/>
        <v>708.33333333333337</v>
      </c>
      <c r="O90" s="62">
        <f t="shared" si="40"/>
        <v>708.33333333333337</v>
      </c>
      <c r="P90" s="62">
        <f t="shared" si="40"/>
        <v>708.33333333333337</v>
      </c>
      <c r="Q90" s="62">
        <f t="shared" si="40"/>
        <v>708.33333333333337</v>
      </c>
      <c r="R90" s="62">
        <f t="shared" si="40"/>
        <v>708.33333333333337</v>
      </c>
      <c r="S90" s="62">
        <f t="shared" si="40"/>
        <v>708.33333333333337</v>
      </c>
      <c r="T90" s="62">
        <f t="shared" si="40"/>
        <v>708.33333333333337</v>
      </c>
      <c r="U90" s="62">
        <f t="shared" si="40"/>
        <v>708.33333333333337</v>
      </c>
      <c r="V90" s="62">
        <f t="shared" si="40"/>
        <v>708.33333333333337</v>
      </c>
    </row>
    <row r="91" spans="1:22" ht="26.25" customHeight="1" x14ac:dyDescent="0.15">
      <c r="A91" s="108"/>
      <c r="B91" s="109"/>
      <c r="C91" s="110"/>
      <c r="D91" s="109"/>
      <c r="E91" s="109"/>
      <c r="F91" s="109"/>
      <c r="G91" s="109"/>
      <c r="H91" s="40">
        <v>3551</v>
      </c>
      <c r="I91" s="53" t="s">
        <v>101</v>
      </c>
      <c r="J91" s="62">
        <v>28500</v>
      </c>
      <c r="K91" s="62">
        <f t="shared" ref="K91:K92" si="41">J91/12</f>
        <v>2375</v>
      </c>
      <c r="L91" s="62">
        <f>K91</f>
        <v>2375</v>
      </c>
      <c r="M91" s="62">
        <f t="shared" ref="M91:V91" si="42">L91</f>
        <v>2375</v>
      </c>
      <c r="N91" s="62">
        <f t="shared" si="42"/>
        <v>2375</v>
      </c>
      <c r="O91" s="62">
        <f t="shared" si="42"/>
        <v>2375</v>
      </c>
      <c r="P91" s="62">
        <f t="shared" si="42"/>
        <v>2375</v>
      </c>
      <c r="Q91" s="62">
        <f t="shared" si="42"/>
        <v>2375</v>
      </c>
      <c r="R91" s="62">
        <f t="shared" si="42"/>
        <v>2375</v>
      </c>
      <c r="S91" s="62">
        <f t="shared" si="42"/>
        <v>2375</v>
      </c>
      <c r="T91" s="62">
        <f t="shared" si="42"/>
        <v>2375</v>
      </c>
      <c r="U91" s="62">
        <f t="shared" si="42"/>
        <v>2375</v>
      </c>
      <c r="V91" s="62">
        <f t="shared" si="42"/>
        <v>2375</v>
      </c>
    </row>
    <row r="92" spans="1:22" ht="24" customHeight="1" x14ac:dyDescent="0.15">
      <c r="A92" s="108"/>
      <c r="B92" s="109"/>
      <c r="C92" s="110"/>
      <c r="D92" s="109"/>
      <c r="E92" s="109"/>
      <c r="F92" s="109"/>
      <c r="G92" s="109"/>
      <c r="H92" s="40">
        <v>3571</v>
      </c>
      <c r="I92" s="53" t="s">
        <v>102</v>
      </c>
      <c r="J92" s="62">
        <v>1791.6</v>
      </c>
      <c r="K92" s="62">
        <f t="shared" si="41"/>
        <v>149.29999999999998</v>
      </c>
      <c r="L92" s="62">
        <v>149.30000000000001</v>
      </c>
      <c r="M92" s="62">
        <v>149.30000000000001</v>
      </c>
      <c r="N92" s="62">
        <v>149.30000000000001</v>
      </c>
      <c r="O92" s="62">
        <v>149.30000000000001</v>
      </c>
      <c r="P92" s="62">
        <v>149.30000000000001</v>
      </c>
      <c r="Q92" s="62">
        <v>149.30000000000001</v>
      </c>
      <c r="R92" s="62">
        <v>149.30000000000001</v>
      </c>
      <c r="S92" s="62">
        <v>149.30000000000001</v>
      </c>
      <c r="T92" s="62">
        <v>149.30000000000001</v>
      </c>
      <c r="U92" s="62">
        <v>149.30000000000001</v>
      </c>
      <c r="V92" s="62">
        <v>149.30000000000001</v>
      </c>
    </row>
    <row r="93" spans="1:22" ht="21" customHeight="1" x14ac:dyDescent="0.15">
      <c r="A93" s="108"/>
      <c r="B93" s="109"/>
      <c r="C93" s="110"/>
      <c r="D93" s="109"/>
      <c r="E93" s="109"/>
      <c r="F93" s="109"/>
      <c r="G93" s="109"/>
      <c r="H93" s="40">
        <v>3751</v>
      </c>
      <c r="I93" s="41" t="s">
        <v>32</v>
      </c>
      <c r="J93" s="62">
        <v>4382.3999999999996</v>
      </c>
      <c r="K93" s="62">
        <f>J93/12</f>
        <v>365.2</v>
      </c>
      <c r="L93" s="62">
        <v>365.2</v>
      </c>
      <c r="M93" s="62">
        <v>365.2</v>
      </c>
      <c r="N93" s="62">
        <v>365.2</v>
      </c>
      <c r="O93" s="62">
        <v>365.2</v>
      </c>
      <c r="P93" s="62">
        <v>365.2</v>
      </c>
      <c r="Q93" s="62">
        <v>365.2</v>
      </c>
      <c r="R93" s="62">
        <v>365.2</v>
      </c>
      <c r="S93" s="62">
        <v>365.2</v>
      </c>
      <c r="T93" s="62">
        <v>365.2</v>
      </c>
      <c r="U93" s="62">
        <v>365.2</v>
      </c>
      <c r="V93" s="62">
        <v>365.2</v>
      </c>
    </row>
    <row r="94" spans="1:22" ht="21" customHeight="1" x14ac:dyDescent="0.15">
      <c r="A94" s="108"/>
      <c r="B94" s="109"/>
      <c r="C94" s="110"/>
      <c r="D94" s="109"/>
      <c r="E94" s="109"/>
      <c r="F94" s="109"/>
      <c r="G94" s="109"/>
      <c r="H94" s="40">
        <v>3921</v>
      </c>
      <c r="I94" s="41" t="s">
        <v>58</v>
      </c>
      <c r="J94" s="62">
        <v>24000</v>
      </c>
      <c r="K94" s="62">
        <f>J94/12</f>
        <v>2000</v>
      </c>
      <c r="L94" s="62">
        <v>2000</v>
      </c>
      <c r="M94" s="62">
        <v>2000</v>
      </c>
      <c r="N94" s="62">
        <v>2000</v>
      </c>
      <c r="O94" s="62">
        <v>2000</v>
      </c>
      <c r="P94" s="62">
        <v>2000</v>
      </c>
      <c r="Q94" s="62">
        <v>2000</v>
      </c>
      <c r="R94" s="62">
        <v>2000</v>
      </c>
      <c r="S94" s="62">
        <v>2000</v>
      </c>
      <c r="T94" s="62">
        <v>2000</v>
      </c>
      <c r="U94" s="62">
        <v>2000</v>
      </c>
      <c r="V94" s="62">
        <v>2000</v>
      </c>
    </row>
    <row r="95" spans="1:22" ht="21" customHeight="1" x14ac:dyDescent="0.15">
      <c r="A95" s="108"/>
      <c r="B95" s="109"/>
      <c r="C95" s="110"/>
      <c r="D95" s="109"/>
      <c r="E95" s="109"/>
      <c r="F95" s="109"/>
      <c r="G95" s="109"/>
      <c r="H95" s="40">
        <v>3951</v>
      </c>
      <c r="I95" s="41" t="s">
        <v>103</v>
      </c>
      <c r="J95" s="62">
        <v>4188</v>
      </c>
      <c r="K95" s="62">
        <f t="shared" ref="K95:K97" si="43">J95/12</f>
        <v>349</v>
      </c>
      <c r="L95" s="62">
        <v>349</v>
      </c>
      <c r="M95" s="62">
        <v>349</v>
      </c>
      <c r="N95" s="62">
        <v>349</v>
      </c>
      <c r="O95" s="62">
        <v>349</v>
      </c>
      <c r="P95" s="62">
        <v>349</v>
      </c>
      <c r="Q95" s="62">
        <v>349</v>
      </c>
      <c r="R95" s="62">
        <v>349</v>
      </c>
      <c r="S95" s="62">
        <v>349</v>
      </c>
      <c r="T95" s="62">
        <v>349</v>
      </c>
      <c r="U95" s="62">
        <v>349</v>
      </c>
      <c r="V95" s="62">
        <v>349</v>
      </c>
    </row>
    <row r="96" spans="1:22" ht="21" customHeight="1" x14ac:dyDescent="0.15">
      <c r="A96" s="108"/>
      <c r="B96" s="109"/>
      <c r="C96" s="110"/>
      <c r="D96" s="109"/>
      <c r="E96" s="109"/>
      <c r="F96" s="109"/>
      <c r="G96" s="109"/>
      <c r="H96" s="40">
        <v>3981</v>
      </c>
      <c r="I96" s="41" t="s">
        <v>104</v>
      </c>
      <c r="J96" s="62">
        <v>101770</v>
      </c>
      <c r="K96" s="62">
        <f t="shared" si="43"/>
        <v>8480.8333333333339</v>
      </c>
      <c r="L96" s="62">
        <f>K96</f>
        <v>8480.8333333333339</v>
      </c>
      <c r="M96" s="62">
        <f t="shared" ref="M96:V96" si="44">L96</f>
        <v>8480.8333333333339</v>
      </c>
      <c r="N96" s="62">
        <f t="shared" si="44"/>
        <v>8480.8333333333339</v>
      </c>
      <c r="O96" s="62">
        <f t="shared" si="44"/>
        <v>8480.8333333333339</v>
      </c>
      <c r="P96" s="62">
        <f t="shared" si="44"/>
        <v>8480.8333333333339</v>
      </c>
      <c r="Q96" s="62">
        <f t="shared" si="44"/>
        <v>8480.8333333333339</v>
      </c>
      <c r="R96" s="62">
        <f t="shared" si="44"/>
        <v>8480.8333333333339</v>
      </c>
      <c r="S96" s="62">
        <f t="shared" si="44"/>
        <v>8480.8333333333339</v>
      </c>
      <c r="T96" s="62">
        <f t="shared" si="44"/>
        <v>8480.8333333333339</v>
      </c>
      <c r="U96" s="62">
        <f t="shared" si="44"/>
        <v>8480.8333333333339</v>
      </c>
      <c r="V96" s="62">
        <f t="shared" si="44"/>
        <v>8480.8333333333339</v>
      </c>
    </row>
    <row r="97" spans="1:22" ht="30.75" customHeight="1" x14ac:dyDescent="0.15">
      <c r="A97" s="108"/>
      <c r="B97" s="109"/>
      <c r="C97" s="110"/>
      <c r="D97" s="109"/>
      <c r="E97" s="109"/>
      <c r="F97" s="109"/>
      <c r="G97" s="55" t="s">
        <v>109</v>
      </c>
      <c r="H97" s="40">
        <v>5151</v>
      </c>
      <c r="I97" s="53" t="s">
        <v>105</v>
      </c>
      <c r="J97" s="62">
        <v>18000</v>
      </c>
      <c r="K97" s="62">
        <f t="shared" si="43"/>
        <v>1500</v>
      </c>
      <c r="L97" s="62">
        <v>1500</v>
      </c>
      <c r="M97" s="62">
        <v>1500</v>
      </c>
      <c r="N97" s="62">
        <v>1500</v>
      </c>
      <c r="O97" s="62">
        <v>1500</v>
      </c>
      <c r="P97" s="62">
        <v>1500</v>
      </c>
      <c r="Q97" s="62">
        <v>1500</v>
      </c>
      <c r="R97" s="62">
        <v>1500</v>
      </c>
      <c r="S97" s="62">
        <v>1500</v>
      </c>
      <c r="T97" s="62">
        <v>1500</v>
      </c>
      <c r="U97" s="62">
        <v>1500</v>
      </c>
      <c r="V97" s="62">
        <v>1500</v>
      </c>
    </row>
    <row r="98" spans="1:22" s="56" customFormat="1" ht="21" customHeight="1" x14ac:dyDescent="0.15">
      <c r="A98" s="114" t="s">
        <v>33</v>
      </c>
      <c r="B98" s="114"/>
      <c r="C98" s="114"/>
      <c r="D98" s="114"/>
      <c r="E98" s="114"/>
      <c r="F98" s="114"/>
      <c r="G98" s="114"/>
      <c r="H98" s="114"/>
      <c r="I98" s="114"/>
      <c r="J98" s="63">
        <f>SUM(J61:J97)</f>
        <v>4314835.6000000006</v>
      </c>
      <c r="K98" s="63">
        <f>SUM(K61:K97)</f>
        <v>359569.6333333333</v>
      </c>
      <c r="L98" s="63">
        <f>K98</f>
        <v>359569.6333333333</v>
      </c>
      <c r="M98" s="63">
        <f t="shared" ref="M98:V98" si="45">L98</f>
        <v>359569.6333333333</v>
      </c>
      <c r="N98" s="63">
        <f t="shared" si="45"/>
        <v>359569.6333333333</v>
      </c>
      <c r="O98" s="63">
        <f t="shared" si="45"/>
        <v>359569.6333333333</v>
      </c>
      <c r="P98" s="63">
        <f t="shared" si="45"/>
        <v>359569.6333333333</v>
      </c>
      <c r="Q98" s="63">
        <f t="shared" si="45"/>
        <v>359569.6333333333</v>
      </c>
      <c r="R98" s="63">
        <f t="shared" si="45"/>
        <v>359569.6333333333</v>
      </c>
      <c r="S98" s="63">
        <f t="shared" si="45"/>
        <v>359569.6333333333</v>
      </c>
      <c r="T98" s="63">
        <f t="shared" si="45"/>
        <v>359569.6333333333</v>
      </c>
      <c r="U98" s="63">
        <f t="shared" si="45"/>
        <v>359569.6333333333</v>
      </c>
      <c r="V98" s="63">
        <f t="shared" si="45"/>
        <v>359569.6333333333</v>
      </c>
    </row>
    <row r="99" spans="1:22" ht="67.5" customHeight="1" x14ac:dyDescent="0.15">
      <c r="A99" s="57">
        <v>2</v>
      </c>
      <c r="B99" s="50" t="s">
        <v>110</v>
      </c>
      <c r="C99" s="50" t="s">
        <v>106</v>
      </c>
      <c r="D99" s="50" t="s">
        <v>107</v>
      </c>
      <c r="E99" s="50">
        <v>201</v>
      </c>
      <c r="F99" s="50" t="s">
        <v>108</v>
      </c>
      <c r="G99" s="50" t="s">
        <v>25</v>
      </c>
      <c r="H99" s="50">
        <v>3411</v>
      </c>
      <c r="I99" s="53" t="s">
        <v>94</v>
      </c>
      <c r="J99" s="62">
        <v>3000</v>
      </c>
      <c r="K99" s="62">
        <f>J99/12</f>
        <v>250</v>
      </c>
      <c r="L99" s="62">
        <v>250</v>
      </c>
      <c r="M99" s="62">
        <v>250</v>
      </c>
      <c r="N99" s="62">
        <v>250</v>
      </c>
      <c r="O99" s="62">
        <v>250</v>
      </c>
      <c r="P99" s="62">
        <v>250</v>
      </c>
      <c r="Q99" s="62">
        <v>250</v>
      </c>
      <c r="R99" s="62">
        <v>250</v>
      </c>
      <c r="S99" s="62">
        <v>250</v>
      </c>
      <c r="T99" s="62">
        <v>250</v>
      </c>
      <c r="U99" s="62">
        <v>250</v>
      </c>
      <c r="V99" s="62">
        <v>250</v>
      </c>
    </row>
    <row r="100" spans="1:22" ht="21" customHeight="1" x14ac:dyDescent="0.15">
      <c r="A100" s="115" t="s">
        <v>33</v>
      </c>
      <c r="B100" s="115"/>
      <c r="C100" s="115"/>
      <c r="D100" s="115"/>
      <c r="E100" s="115"/>
      <c r="F100" s="115"/>
      <c r="G100" s="115"/>
      <c r="H100" s="115"/>
      <c r="I100" s="115"/>
      <c r="J100" s="62">
        <f>SUM(J99)</f>
        <v>3000</v>
      </c>
      <c r="K100" s="62">
        <f t="shared" ref="K100:V100" si="46">SUM(K99)</f>
        <v>250</v>
      </c>
      <c r="L100" s="62">
        <f t="shared" si="46"/>
        <v>250</v>
      </c>
      <c r="M100" s="62">
        <f t="shared" si="46"/>
        <v>250</v>
      </c>
      <c r="N100" s="62">
        <f t="shared" si="46"/>
        <v>250</v>
      </c>
      <c r="O100" s="62">
        <f t="shared" si="46"/>
        <v>250</v>
      </c>
      <c r="P100" s="62">
        <f t="shared" si="46"/>
        <v>250</v>
      </c>
      <c r="Q100" s="62">
        <f t="shared" si="46"/>
        <v>250</v>
      </c>
      <c r="R100" s="62">
        <f t="shared" si="46"/>
        <v>250</v>
      </c>
      <c r="S100" s="62">
        <f t="shared" si="46"/>
        <v>250</v>
      </c>
      <c r="T100" s="62">
        <f t="shared" si="46"/>
        <v>250</v>
      </c>
      <c r="U100" s="62">
        <f t="shared" si="46"/>
        <v>250</v>
      </c>
      <c r="V100" s="62">
        <f t="shared" si="46"/>
        <v>250</v>
      </c>
    </row>
    <row r="101" spans="1:22" ht="21" customHeight="1" x14ac:dyDescent="0.15">
      <c r="A101" s="113">
        <v>1</v>
      </c>
      <c r="B101" s="109" t="s">
        <v>21</v>
      </c>
      <c r="C101" s="109" t="s">
        <v>112</v>
      </c>
      <c r="D101" s="109" t="s">
        <v>113</v>
      </c>
      <c r="E101" s="109">
        <v>202</v>
      </c>
      <c r="F101" s="109" t="s">
        <v>114</v>
      </c>
      <c r="G101" s="109" t="s">
        <v>25</v>
      </c>
      <c r="H101" s="40">
        <v>2121</v>
      </c>
      <c r="I101" s="41" t="s">
        <v>111</v>
      </c>
      <c r="J101" s="62">
        <v>8400</v>
      </c>
      <c r="K101" s="62">
        <f t="shared" ref="K101:K107" si="47">J101/12</f>
        <v>700</v>
      </c>
      <c r="L101" s="62">
        <v>700</v>
      </c>
      <c r="M101" s="62">
        <v>700</v>
      </c>
      <c r="N101" s="62">
        <v>700</v>
      </c>
      <c r="O101" s="62">
        <v>700</v>
      </c>
      <c r="P101" s="62">
        <v>700</v>
      </c>
      <c r="Q101" s="62">
        <v>700</v>
      </c>
      <c r="R101" s="62">
        <v>700</v>
      </c>
      <c r="S101" s="62">
        <v>700</v>
      </c>
      <c r="T101" s="62">
        <v>700</v>
      </c>
      <c r="U101" s="62">
        <v>700</v>
      </c>
      <c r="V101" s="62">
        <v>700</v>
      </c>
    </row>
    <row r="102" spans="1:22" ht="21" customHeight="1" x14ac:dyDescent="0.15">
      <c r="A102" s="113"/>
      <c r="B102" s="109"/>
      <c r="C102" s="109"/>
      <c r="D102" s="109"/>
      <c r="E102" s="109"/>
      <c r="F102" s="109"/>
      <c r="G102" s="109"/>
      <c r="H102" s="40">
        <v>2151</v>
      </c>
      <c r="I102" s="41" t="s">
        <v>27</v>
      </c>
      <c r="J102" s="62">
        <v>4488</v>
      </c>
      <c r="K102" s="62">
        <f t="shared" si="47"/>
        <v>374</v>
      </c>
      <c r="L102" s="62">
        <v>374</v>
      </c>
      <c r="M102" s="62">
        <v>374</v>
      </c>
      <c r="N102" s="62">
        <v>374</v>
      </c>
      <c r="O102" s="62">
        <v>374</v>
      </c>
      <c r="P102" s="62">
        <v>374</v>
      </c>
      <c r="Q102" s="62">
        <v>374</v>
      </c>
      <c r="R102" s="62">
        <v>374</v>
      </c>
      <c r="S102" s="62">
        <v>374</v>
      </c>
      <c r="T102" s="62">
        <v>374</v>
      </c>
      <c r="U102" s="62">
        <v>374</v>
      </c>
      <c r="V102" s="62">
        <v>374</v>
      </c>
    </row>
    <row r="103" spans="1:22" ht="21" customHeight="1" x14ac:dyDescent="0.15">
      <c r="A103" s="113"/>
      <c r="B103" s="109"/>
      <c r="C103" s="109"/>
      <c r="D103" s="109"/>
      <c r="E103" s="109"/>
      <c r="F103" s="109"/>
      <c r="G103" s="109"/>
      <c r="H103" s="40">
        <v>2211</v>
      </c>
      <c r="I103" s="41" t="s">
        <v>28</v>
      </c>
      <c r="J103" s="62">
        <v>10000</v>
      </c>
      <c r="K103" s="62">
        <f t="shared" si="47"/>
        <v>833.33333333333337</v>
      </c>
      <c r="L103" s="62">
        <f>K103</f>
        <v>833.33333333333337</v>
      </c>
      <c r="M103" s="62">
        <f t="shared" ref="M103:V103" si="48">L103</f>
        <v>833.33333333333337</v>
      </c>
      <c r="N103" s="62">
        <f t="shared" si="48"/>
        <v>833.33333333333337</v>
      </c>
      <c r="O103" s="62">
        <f t="shared" si="48"/>
        <v>833.33333333333337</v>
      </c>
      <c r="P103" s="62">
        <f t="shared" si="48"/>
        <v>833.33333333333337</v>
      </c>
      <c r="Q103" s="62">
        <f t="shared" si="48"/>
        <v>833.33333333333337</v>
      </c>
      <c r="R103" s="62">
        <f t="shared" si="48"/>
        <v>833.33333333333337</v>
      </c>
      <c r="S103" s="62">
        <f t="shared" si="48"/>
        <v>833.33333333333337</v>
      </c>
      <c r="T103" s="62">
        <f t="shared" si="48"/>
        <v>833.33333333333337</v>
      </c>
      <c r="U103" s="62">
        <f t="shared" si="48"/>
        <v>833.33333333333337</v>
      </c>
      <c r="V103" s="62">
        <f t="shared" si="48"/>
        <v>833.33333333333337</v>
      </c>
    </row>
    <row r="104" spans="1:22" ht="36" customHeight="1" x14ac:dyDescent="0.15">
      <c r="A104" s="113"/>
      <c r="B104" s="109"/>
      <c r="C104" s="109"/>
      <c r="D104" s="109"/>
      <c r="E104" s="109"/>
      <c r="F104" s="109"/>
      <c r="G104" s="109"/>
      <c r="H104" s="40">
        <v>3361</v>
      </c>
      <c r="I104" s="50" t="s">
        <v>29</v>
      </c>
      <c r="J104" s="62">
        <v>4537.2</v>
      </c>
      <c r="K104" s="62">
        <f t="shared" si="47"/>
        <v>378.09999999999997</v>
      </c>
      <c r="L104" s="62">
        <v>378.1</v>
      </c>
      <c r="M104" s="62">
        <v>378.1</v>
      </c>
      <c r="N104" s="62">
        <v>378.1</v>
      </c>
      <c r="O104" s="62">
        <v>378.1</v>
      </c>
      <c r="P104" s="62">
        <v>378.1</v>
      </c>
      <c r="Q104" s="62">
        <v>378.1</v>
      </c>
      <c r="R104" s="62">
        <v>378.1</v>
      </c>
      <c r="S104" s="62">
        <v>378.1</v>
      </c>
      <c r="T104" s="62">
        <v>378.1</v>
      </c>
      <c r="U104" s="62">
        <v>378.1</v>
      </c>
      <c r="V104" s="62">
        <v>378.1</v>
      </c>
    </row>
    <row r="105" spans="1:22" ht="21" customHeight="1" x14ac:dyDescent="0.15">
      <c r="A105" s="113"/>
      <c r="B105" s="109"/>
      <c r="C105" s="109"/>
      <c r="D105" s="109"/>
      <c r="E105" s="109"/>
      <c r="F105" s="109"/>
      <c r="G105" s="109"/>
      <c r="H105" s="40">
        <v>3531</v>
      </c>
      <c r="I105" s="50" t="s">
        <v>100</v>
      </c>
      <c r="J105" s="62">
        <v>6000</v>
      </c>
      <c r="K105" s="62">
        <f t="shared" si="47"/>
        <v>500</v>
      </c>
      <c r="L105" s="62">
        <v>500</v>
      </c>
      <c r="M105" s="62">
        <v>500</v>
      </c>
      <c r="N105" s="62">
        <v>500</v>
      </c>
      <c r="O105" s="62">
        <v>500</v>
      </c>
      <c r="P105" s="62">
        <v>500</v>
      </c>
      <c r="Q105" s="62">
        <v>500</v>
      </c>
      <c r="R105" s="62">
        <v>500</v>
      </c>
      <c r="S105" s="62">
        <v>500</v>
      </c>
      <c r="T105" s="62">
        <v>500</v>
      </c>
      <c r="U105" s="62">
        <v>500</v>
      </c>
      <c r="V105" s="62">
        <v>500</v>
      </c>
    </row>
    <row r="106" spans="1:22" ht="21" customHeight="1" x14ac:dyDescent="0.15">
      <c r="A106" s="113"/>
      <c r="B106" s="109"/>
      <c r="C106" s="109"/>
      <c r="D106" s="109"/>
      <c r="E106" s="109"/>
      <c r="F106" s="109"/>
      <c r="G106" s="109"/>
      <c r="H106" s="40">
        <v>3612</v>
      </c>
      <c r="I106" s="41" t="s">
        <v>31</v>
      </c>
      <c r="J106" s="62">
        <v>1960.8</v>
      </c>
      <c r="K106" s="62">
        <f t="shared" si="47"/>
        <v>163.4</v>
      </c>
      <c r="L106" s="62">
        <v>163.4</v>
      </c>
      <c r="M106" s="62">
        <v>163.4</v>
      </c>
      <c r="N106" s="62">
        <v>163.4</v>
      </c>
      <c r="O106" s="62">
        <v>163.4</v>
      </c>
      <c r="P106" s="62">
        <v>163.4</v>
      </c>
      <c r="Q106" s="62">
        <v>163.4</v>
      </c>
      <c r="R106" s="62">
        <v>163.4</v>
      </c>
      <c r="S106" s="62">
        <v>163.4</v>
      </c>
      <c r="T106" s="62">
        <v>163.4</v>
      </c>
      <c r="U106" s="62">
        <v>163.4</v>
      </c>
      <c r="V106" s="62">
        <v>163.4</v>
      </c>
    </row>
    <row r="107" spans="1:22" ht="21" customHeight="1" x14ac:dyDescent="0.15">
      <c r="A107" s="113"/>
      <c r="B107" s="109"/>
      <c r="C107" s="109"/>
      <c r="D107" s="109"/>
      <c r="E107" s="109"/>
      <c r="F107" s="109"/>
      <c r="G107" s="109"/>
      <c r="H107" s="40">
        <v>3751</v>
      </c>
      <c r="I107" s="41" t="s">
        <v>32</v>
      </c>
      <c r="J107" s="62">
        <v>3800</v>
      </c>
      <c r="K107" s="62">
        <f t="shared" si="47"/>
        <v>316.66666666666669</v>
      </c>
      <c r="L107" s="62">
        <f>K107</f>
        <v>316.66666666666669</v>
      </c>
      <c r="M107" s="62">
        <f t="shared" ref="M107:V107" si="49">L107</f>
        <v>316.66666666666669</v>
      </c>
      <c r="N107" s="62">
        <f t="shared" si="49"/>
        <v>316.66666666666669</v>
      </c>
      <c r="O107" s="62">
        <f t="shared" si="49"/>
        <v>316.66666666666669</v>
      </c>
      <c r="P107" s="62">
        <f t="shared" si="49"/>
        <v>316.66666666666669</v>
      </c>
      <c r="Q107" s="62">
        <f t="shared" si="49"/>
        <v>316.66666666666669</v>
      </c>
      <c r="R107" s="62">
        <f t="shared" si="49"/>
        <v>316.66666666666669</v>
      </c>
      <c r="S107" s="62">
        <f t="shared" si="49"/>
        <v>316.66666666666669</v>
      </c>
      <c r="T107" s="62">
        <f t="shared" si="49"/>
        <v>316.66666666666669</v>
      </c>
      <c r="U107" s="62">
        <f t="shared" si="49"/>
        <v>316.66666666666669</v>
      </c>
      <c r="V107" s="62">
        <f t="shared" si="49"/>
        <v>316.66666666666669</v>
      </c>
    </row>
    <row r="108" spans="1:22" ht="21" customHeight="1" x14ac:dyDescent="0.15">
      <c r="A108" s="115"/>
      <c r="B108" s="115"/>
      <c r="C108" s="115"/>
      <c r="D108" s="115"/>
      <c r="E108" s="115"/>
      <c r="F108" s="115"/>
      <c r="G108" s="115"/>
      <c r="H108" s="115"/>
      <c r="I108" s="115"/>
      <c r="J108" s="62">
        <f>SUM(J101:J107)</f>
        <v>39186</v>
      </c>
      <c r="K108" s="62">
        <f t="shared" ref="K108:V108" si="50">SUM(K101:K107)</f>
        <v>3265.5</v>
      </c>
      <c r="L108" s="62">
        <f t="shared" si="50"/>
        <v>3265.5</v>
      </c>
      <c r="M108" s="62">
        <f t="shared" si="50"/>
        <v>3265.5</v>
      </c>
      <c r="N108" s="62">
        <f t="shared" si="50"/>
        <v>3265.5</v>
      </c>
      <c r="O108" s="62">
        <f t="shared" si="50"/>
        <v>3265.5</v>
      </c>
      <c r="P108" s="62">
        <f t="shared" si="50"/>
        <v>3265.5</v>
      </c>
      <c r="Q108" s="62">
        <f t="shared" si="50"/>
        <v>3265.5</v>
      </c>
      <c r="R108" s="62">
        <f t="shared" si="50"/>
        <v>3265.5</v>
      </c>
      <c r="S108" s="62">
        <f t="shared" si="50"/>
        <v>3265.5</v>
      </c>
      <c r="T108" s="62">
        <f t="shared" si="50"/>
        <v>3265.5</v>
      </c>
      <c r="U108" s="62">
        <f t="shared" si="50"/>
        <v>3265.5</v>
      </c>
      <c r="V108" s="62">
        <f t="shared" si="50"/>
        <v>3265.5</v>
      </c>
    </row>
    <row r="109" spans="1:22" ht="21" customHeight="1" x14ac:dyDescent="0.15">
      <c r="A109" s="113">
        <v>1</v>
      </c>
      <c r="B109" s="109" t="s">
        <v>21</v>
      </c>
      <c r="C109" s="109" t="s">
        <v>118</v>
      </c>
      <c r="D109" s="109" t="s">
        <v>117</v>
      </c>
      <c r="E109" s="110">
        <v>301</v>
      </c>
      <c r="F109" s="109" t="s">
        <v>119</v>
      </c>
      <c r="G109" s="109" t="s">
        <v>25</v>
      </c>
      <c r="H109" s="40">
        <v>2121</v>
      </c>
      <c r="I109" s="41" t="s">
        <v>115</v>
      </c>
      <c r="J109" s="62">
        <v>4220.8</v>
      </c>
      <c r="K109" s="62">
        <f t="shared" ref="K109:K117" si="51">J109/12</f>
        <v>351.73333333333335</v>
      </c>
      <c r="L109" s="62">
        <f>K109</f>
        <v>351.73333333333335</v>
      </c>
      <c r="M109" s="62">
        <f t="shared" ref="M109:V109" si="52">L109</f>
        <v>351.73333333333335</v>
      </c>
      <c r="N109" s="62">
        <f t="shared" si="52"/>
        <v>351.73333333333335</v>
      </c>
      <c r="O109" s="62">
        <f t="shared" si="52"/>
        <v>351.73333333333335</v>
      </c>
      <c r="P109" s="62">
        <f t="shared" si="52"/>
        <v>351.73333333333335</v>
      </c>
      <c r="Q109" s="62">
        <f t="shared" si="52"/>
        <v>351.73333333333335</v>
      </c>
      <c r="R109" s="62">
        <f t="shared" si="52"/>
        <v>351.73333333333335</v>
      </c>
      <c r="S109" s="62">
        <f t="shared" si="52"/>
        <v>351.73333333333335</v>
      </c>
      <c r="T109" s="62">
        <f t="shared" si="52"/>
        <v>351.73333333333335</v>
      </c>
      <c r="U109" s="62">
        <f t="shared" si="52"/>
        <v>351.73333333333335</v>
      </c>
      <c r="V109" s="62">
        <f t="shared" si="52"/>
        <v>351.73333333333335</v>
      </c>
    </row>
    <row r="110" spans="1:22" ht="21" customHeight="1" x14ac:dyDescent="0.15">
      <c r="A110" s="113"/>
      <c r="B110" s="109"/>
      <c r="C110" s="109"/>
      <c r="D110" s="109"/>
      <c r="E110" s="110"/>
      <c r="F110" s="109"/>
      <c r="G110" s="109"/>
      <c r="H110" s="40">
        <v>2151</v>
      </c>
      <c r="I110" s="41" t="s">
        <v>27</v>
      </c>
      <c r="J110" s="62">
        <v>5488</v>
      </c>
      <c r="K110" s="62">
        <f t="shared" si="51"/>
        <v>457.33333333333331</v>
      </c>
      <c r="L110" s="62">
        <f>K110</f>
        <v>457.33333333333331</v>
      </c>
      <c r="M110" s="62">
        <f t="shared" ref="M110:V110" si="53">L110</f>
        <v>457.33333333333331</v>
      </c>
      <c r="N110" s="62">
        <f t="shared" si="53"/>
        <v>457.33333333333331</v>
      </c>
      <c r="O110" s="62">
        <f t="shared" si="53"/>
        <v>457.33333333333331</v>
      </c>
      <c r="P110" s="62">
        <f t="shared" si="53"/>
        <v>457.33333333333331</v>
      </c>
      <c r="Q110" s="62">
        <f t="shared" si="53"/>
        <v>457.33333333333331</v>
      </c>
      <c r="R110" s="62">
        <f t="shared" si="53"/>
        <v>457.33333333333331</v>
      </c>
      <c r="S110" s="62">
        <f t="shared" si="53"/>
        <v>457.33333333333331</v>
      </c>
      <c r="T110" s="62">
        <f t="shared" si="53"/>
        <v>457.33333333333331</v>
      </c>
      <c r="U110" s="62">
        <f t="shared" si="53"/>
        <v>457.33333333333331</v>
      </c>
      <c r="V110" s="62">
        <f t="shared" si="53"/>
        <v>457.33333333333331</v>
      </c>
    </row>
    <row r="111" spans="1:22" ht="21" customHeight="1" x14ac:dyDescent="0.15">
      <c r="A111" s="113"/>
      <c r="B111" s="109"/>
      <c r="C111" s="109"/>
      <c r="D111" s="109"/>
      <c r="E111" s="110"/>
      <c r="F111" s="109"/>
      <c r="G111" s="109"/>
      <c r="H111" s="40">
        <v>2211</v>
      </c>
      <c r="I111" s="41" t="s">
        <v>28</v>
      </c>
      <c r="J111" s="62">
        <v>6549.2</v>
      </c>
      <c r="K111" s="62">
        <f t="shared" si="51"/>
        <v>545.76666666666665</v>
      </c>
      <c r="L111" s="62">
        <f>K111</f>
        <v>545.76666666666665</v>
      </c>
      <c r="M111" s="62">
        <f t="shared" ref="M111:V111" si="54">L111</f>
        <v>545.76666666666665</v>
      </c>
      <c r="N111" s="62">
        <f t="shared" si="54"/>
        <v>545.76666666666665</v>
      </c>
      <c r="O111" s="62">
        <f t="shared" si="54"/>
        <v>545.76666666666665</v>
      </c>
      <c r="P111" s="62">
        <f t="shared" si="54"/>
        <v>545.76666666666665</v>
      </c>
      <c r="Q111" s="62">
        <f t="shared" si="54"/>
        <v>545.76666666666665</v>
      </c>
      <c r="R111" s="62">
        <f t="shared" si="54"/>
        <v>545.76666666666665</v>
      </c>
      <c r="S111" s="62">
        <f t="shared" si="54"/>
        <v>545.76666666666665</v>
      </c>
      <c r="T111" s="62">
        <f t="shared" si="54"/>
        <v>545.76666666666665</v>
      </c>
      <c r="U111" s="62">
        <f t="shared" si="54"/>
        <v>545.76666666666665</v>
      </c>
      <c r="V111" s="62">
        <f t="shared" si="54"/>
        <v>545.76666666666665</v>
      </c>
    </row>
    <row r="112" spans="1:22" ht="21" customHeight="1" x14ac:dyDescent="0.15">
      <c r="A112" s="113"/>
      <c r="B112" s="109"/>
      <c r="C112" s="109"/>
      <c r="D112" s="109"/>
      <c r="E112" s="110"/>
      <c r="F112" s="109"/>
      <c r="G112" s="109"/>
      <c r="H112" s="40">
        <v>2611</v>
      </c>
      <c r="I112" s="41" t="s">
        <v>85</v>
      </c>
      <c r="J112" s="62">
        <v>25000</v>
      </c>
      <c r="K112" s="62">
        <f t="shared" si="51"/>
        <v>2083.3333333333335</v>
      </c>
      <c r="L112" s="62">
        <f>K112</f>
        <v>2083.3333333333335</v>
      </c>
      <c r="M112" s="62">
        <f t="shared" ref="M112:V112" si="55">L112</f>
        <v>2083.3333333333335</v>
      </c>
      <c r="N112" s="62">
        <f t="shared" si="55"/>
        <v>2083.3333333333335</v>
      </c>
      <c r="O112" s="62">
        <f t="shared" si="55"/>
        <v>2083.3333333333335</v>
      </c>
      <c r="P112" s="62">
        <f t="shared" si="55"/>
        <v>2083.3333333333335</v>
      </c>
      <c r="Q112" s="62">
        <f t="shared" si="55"/>
        <v>2083.3333333333335</v>
      </c>
      <c r="R112" s="62">
        <f t="shared" si="55"/>
        <v>2083.3333333333335</v>
      </c>
      <c r="S112" s="62">
        <f t="shared" si="55"/>
        <v>2083.3333333333335</v>
      </c>
      <c r="T112" s="62">
        <f t="shared" si="55"/>
        <v>2083.3333333333335</v>
      </c>
      <c r="U112" s="62">
        <f t="shared" si="55"/>
        <v>2083.3333333333335</v>
      </c>
      <c r="V112" s="62">
        <f t="shared" si="55"/>
        <v>2083.3333333333335</v>
      </c>
    </row>
    <row r="113" spans="1:22" ht="27.75" customHeight="1" x14ac:dyDescent="0.15">
      <c r="A113" s="113"/>
      <c r="B113" s="109"/>
      <c r="C113" s="109"/>
      <c r="D113" s="109"/>
      <c r="E113" s="110"/>
      <c r="F113" s="109"/>
      <c r="G113" s="109"/>
      <c r="H113" s="40">
        <v>3361</v>
      </c>
      <c r="I113" s="50" t="s">
        <v>29</v>
      </c>
      <c r="J113" s="62">
        <v>4537.2</v>
      </c>
      <c r="K113" s="62">
        <f t="shared" si="51"/>
        <v>378.09999999999997</v>
      </c>
      <c r="L113" s="62">
        <v>378.1</v>
      </c>
      <c r="M113" s="62">
        <v>378.1</v>
      </c>
      <c r="N113" s="62">
        <v>378.1</v>
      </c>
      <c r="O113" s="62">
        <v>378.1</v>
      </c>
      <c r="P113" s="62">
        <v>378.1</v>
      </c>
      <c r="Q113" s="62">
        <v>378.1</v>
      </c>
      <c r="R113" s="62">
        <v>378.1</v>
      </c>
      <c r="S113" s="62">
        <v>378.1</v>
      </c>
      <c r="T113" s="62">
        <v>378.1</v>
      </c>
      <c r="U113" s="62">
        <v>378.1</v>
      </c>
      <c r="V113" s="62">
        <v>378.1</v>
      </c>
    </row>
    <row r="114" spans="1:22" ht="34.5" customHeight="1" x14ac:dyDescent="0.15">
      <c r="A114" s="113"/>
      <c r="B114" s="109"/>
      <c r="C114" s="109"/>
      <c r="D114" s="109"/>
      <c r="E114" s="110"/>
      <c r="F114" s="109"/>
      <c r="G114" s="109"/>
      <c r="H114" s="40">
        <v>3721</v>
      </c>
      <c r="I114" s="50" t="s">
        <v>116</v>
      </c>
      <c r="J114" s="62">
        <v>5000</v>
      </c>
      <c r="K114" s="62">
        <f t="shared" si="51"/>
        <v>416.66666666666669</v>
      </c>
      <c r="L114" s="62">
        <f>K114</f>
        <v>416.66666666666669</v>
      </c>
      <c r="M114" s="62">
        <f t="shared" ref="M114:V114" si="56">L114</f>
        <v>416.66666666666669</v>
      </c>
      <c r="N114" s="62">
        <f t="shared" si="56"/>
        <v>416.66666666666669</v>
      </c>
      <c r="O114" s="62">
        <f t="shared" si="56"/>
        <v>416.66666666666669</v>
      </c>
      <c r="P114" s="62">
        <f t="shared" si="56"/>
        <v>416.66666666666669</v>
      </c>
      <c r="Q114" s="62">
        <f t="shared" si="56"/>
        <v>416.66666666666669</v>
      </c>
      <c r="R114" s="62">
        <f t="shared" si="56"/>
        <v>416.66666666666669</v>
      </c>
      <c r="S114" s="62">
        <f t="shared" si="56"/>
        <v>416.66666666666669</v>
      </c>
      <c r="T114" s="62">
        <f t="shared" si="56"/>
        <v>416.66666666666669</v>
      </c>
      <c r="U114" s="62">
        <f t="shared" si="56"/>
        <v>416.66666666666669</v>
      </c>
      <c r="V114" s="62">
        <f t="shared" si="56"/>
        <v>416.66666666666669</v>
      </c>
    </row>
    <row r="115" spans="1:22" ht="21" customHeight="1" x14ac:dyDescent="0.15">
      <c r="A115" s="113"/>
      <c r="B115" s="109"/>
      <c r="C115" s="109"/>
      <c r="D115" s="109"/>
      <c r="E115" s="110"/>
      <c r="F115" s="109"/>
      <c r="G115" s="109"/>
      <c r="H115" s="40">
        <v>3612</v>
      </c>
      <c r="I115" s="41" t="s">
        <v>31</v>
      </c>
      <c r="J115" s="62">
        <v>1960.8</v>
      </c>
      <c r="K115" s="62">
        <f t="shared" si="51"/>
        <v>163.4</v>
      </c>
      <c r="L115" s="62">
        <v>163.4</v>
      </c>
      <c r="M115" s="62">
        <v>163.4</v>
      </c>
      <c r="N115" s="62">
        <v>163.4</v>
      </c>
      <c r="O115" s="62">
        <v>163.4</v>
      </c>
      <c r="P115" s="62">
        <v>163.4</v>
      </c>
      <c r="Q115" s="62">
        <v>163.4</v>
      </c>
      <c r="R115" s="62">
        <v>163.4</v>
      </c>
      <c r="S115" s="62">
        <v>163.4</v>
      </c>
      <c r="T115" s="62">
        <v>163.4</v>
      </c>
      <c r="U115" s="62">
        <v>163.4</v>
      </c>
      <c r="V115" s="62">
        <v>163.4</v>
      </c>
    </row>
    <row r="116" spans="1:22" ht="21" customHeight="1" x14ac:dyDescent="0.15">
      <c r="A116" s="113"/>
      <c r="B116" s="109"/>
      <c r="C116" s="109"/>
      <c r="D116" s="109"/>
      <c r="E116" s="110"/>
      <c r="F116" s="109"/>
      <c r="G116" s="109"/>
      <c r="H116" s="40">
        <v>3751</v>
      </c>
      <c r="I116" s="41" t="s">
        <v>32</v>
      </c>
      <c r="J116" s="62">
        <v>7030</v>
      </c>
      <c r="K116" s="62">
        <f t="shared" si="51"/>
        <v>585.83333333333337</v>
      </c>
      <c r="L116" s="62">
        <f>K116</f>
        <v>585.83333333333337</v>
      </c>
      <c r="M116" s="62">
        <f t="shared" ref="M116:V116" si="57">L116</f>
        <v>585.83333333333337</v>
      </c>
      <c r="N116" s="62">
        <f t="shared" si="57"/>
        <v>585.83333333333337</v>
      </c>
      <c r="O116" s="62">
        <f t="shared" si="57"/>
        <v>585.83333333333337</v>
      </c>
      <c r="P116" s="62">
        <f t="shared" si="57"/>
        <v>585.83333333333337</v>
      </c>
      <c r="Q116" s="62">
        <f t="shared" si="57"/>
        <v>585.83333333333337</v>
      </c>
      <c r="R116" s="62">
        <f t="shared" si="57"/>
        <v>585.83333333333337</v>
      </c>
      <c r="S116" s="62">
        <f t="shared" si="57"/>
        <v>585.83333333333337</v>
      </c>
      <c r="T116" s="62">
        <f t="shared" si="57"/>
        <v>585.83333333333337</v>
      </c>
      <c r="U116" s="62">
        <f t="shared" si="57"/>
        <v>585.83333333333337</v>
      </c>
      <c r="V116" s="62">
        <f t="shared" si="57"/>
        <v>585.83333333333337</v>
      </c>
    </row>
    <row r="117" spans="1:22" ht="21" customHeight="1" x14ac:dyDescent="0.15">
      <c r="A117" s="113"/>
      <c r="B117" s="109"/>
      <c r="C117" s="109"/>
      <c r="D117" s="109"/>
      <c r="E117" s="110"/>
      <c r="F117" s="109"/>
      <c r="G117" s="109"/>
      <c r="H117" s="40">
        <v>3791</v>
      </c>
      <c r="I117" s="41" t="s">
        <v>42</v>
      </c>
      <c r="J117" s="62">
        <v>5204</v>
      </c>
      <c r="K117" s="62">
        <f t="shared" si="51"/>
        <v>433.66666666666669</v>
      </c>
      <c r="L117" s="62">
        <f>K117</f>
        <v>433.66666666666669</v>
      </c>
      <c r="M117" s="62">
        <f t="shared" ref="M117:V117" si="58">L117</f>
        <v>433.66666666666669</v>
      </c>
      <c r="N117" s="62">
        <f t="shared" si="58"/>
        <v>433.66666666666669</v>
      </c>
      <c r="O117" s="62">
        <f t="shared" si="58"/>
        <v>433.66666666666669</v>
      </c>
      <c r="P117" s="62">
        <f t="shared" si="58"/>
        <v>433.66666666666669</v>
      </c>
      <c r="Q117" s="62">
        <f t="shared" si="58"/>
        <v>433.66666666666669</v>
      </c>
      <c r="R117" s="62">
        <f t="shared" si="58"/>
        <v>433.66666666666669</v>
      </c>
      <c r="S117" s="62">
        <f t="shared" si="58"/>
        <v>433.66666666666669</v>
      </c>
      <c r="T117" s="62">
        <f t="shared" si="58"/>
        <v>433.66666666666669</v>
      </c>
      <c r="U117" s="62">
        <f t="shared" si="58"/>
        <v>433.66666666666669</v>
      </c>
      <c r="V117" s="62">
        <f t="shared" si="58"/>
        <v>433.66666666666669</v>
      </c>
    </row>
    <row r="118" spans="1:22" ht="21" customHeight="1" x14ac:dyDescent="0.15">
      <c r="A118" s="115" t="s">
        <v>33</v>
      </c>
      <c r="B118" s="115"/>
      <c r="C118" s="115"/>
      <c r="D118" s="115"/>
      <c r="E118" s="115"/>
      <c r="F118" s="115"/>
      <c r="G118" s="115"/>
      <c r="H118" s="115"/>
      <c r="I118" s="115"/>
      <c r="J118" s="62">
        <f t="shared" ref="J118:V118" si="59">SUM(J109:J117)</f>
        <v>64990</v>
      </c>
      <c r="K118" s="62">
        <f t="shared" si="59"/>
        <v>5415.833333333333</v>
      </c>
      <c r="L118" s="62">
        <f t="shared" si="59"/>
        <v>5415.833333333333</v>
      </c>
      <c r="M118" s="62">
        <f t="shared" si="59"/>
        <v>5415.833333333333</v>
      </c>
      <c r="N118" s="62">
        <f t="shared" si="59"/>
        <v>5415.833333333333</v>
      </c>
      <c r="O118" s="62">
        <f t="shared" si="59"/>
        <v>5415.833333333333</v>
      </c>
      <c r="P118" s="62">
        <f t="shared" si="59"/>
        <v>5415.833333333333</v>
      </c>
      <c r="Q118" s="62">
        <f t="shared" si="59"/>
        <v>5415.833333333333</v>
      </c>
      <c r="R118" s="62">
        <f t="shared" si="59"/>
        <v>5415.833333333333</v>
      </c>
      <c r="S118" s="62">
        <f t="shared" si="59"/>
        <v>5415.833333333333</v>
      </c>
      <c r="T118" s="62">
        <f t="shared" si="59"/>
        <v>5415.833333333333</v>
      </c>
      <c r="U118" s="62">
        <f t="shared" si="59"/>
        <v>5415.833333333333</v>
      </c>
      <c r="V118" s="62">
        <f t="shared" si="59"/>
        <v>5415.833333333333</v>
      </c>
    </row>
    <row r="119" spans="1:22" ht="21" customHeight="1" x14ac:dyDescent="0.15">
      <c r="A119" s="113">
        <v>1</v>
      </c>
      <c r="B119" s="109" t="s">
        <v>21</v>
      </c>
      <c r="C119" s="109" t="s">
        <v>126</v>
      </c>
      <c r="D119" s="109" t="s">
        <v>127</v>
      </c>
      <c r="E119" s="109">
        <v>408</v>
      </c>
      <c r="F119" s="109" t="s">
        <v>128</v>
      </c>
      <c r="G119" s="109" t="s">
        <v>25</v>
      </c>
      <c r="H119" s="40">
        <v>2211</v>
      </c>
      <c r="I119" s="41" t="s">
        <v>28</v>
      </c>
      <c r="J119" s="62">
        <v>8000</v>
      </c>
      <c r="K119" s="62">
        <f t="shared" ref="K119:K130" si="60">J119/12</f>
        <v>666.66666666666663</v>
      </c>
      <c r="L119" s="62">
        <f>K119</f>
        <v>666.66666666666663</v>
      </c>
      <c r="M119" s="62">
        <f t="shared" ref="M119:V121" si="61">L119</f>
        <v>666.66666666666663</v>
      </c>
      <c r="N119" s="62">
        <f t="shared" si="61"/>
        <v>666.66666666666663</v>
      </c>
      <c r="O119" s="62">
        <f t="shared" si="61"/>
        <v>666.66666666666663</v>
      </c>
      <c r="P119" s="62">
        <f t="shared" si="61"/>
        <v>666.66666666666663</v>
      </c>
      <c r="Q119" s="62">
        <f t="shared" si="61"/>
        <v>666.66666666666663</v>
      </c>
      <c r="R119" s="62">
        <f t="shared" si="61"/>
        <v>666.66666666666663</v>
      </c>
      <c r="S119" s="62">
        <f t="shared" si="61"/>
        <v>666.66666666666663</v>
      </c>
      <c r="T119" s="62">
        <f t="shared" si="61"/>
        <v>666.66666666666663</v>
      </c>
      <c r="U119" s="62">
        <f t="shared" si="61"/>
        <v>666.66666666666663</v>
      </c>
      <c r="V119" s="62">
        <f t="shared" si="61"/>
        <v>666.66666666666663</v>
      </c>
    </row>
    <row r="120" spans="1:22" ht="21" customHeight="1" x14ac:dyDescent="0.15">
      <c r="A120" s="113"/>
      <c r="B120" s="109"/>
      <c r="C120" s="109"/>
      <c r="D120" s="109"/>
      <c r="E120" s="109"/>
      <c r="F120" s="109"/>
      <c r="G120" s="109"/>
      <c r="H120" s="40">
        <v>2531</v>
      </c>
      <c r="I120" s="41" t="s">
        <v>120</v>
      </c>
      <c r="J120" s="62">
        <v>10374</v>
      </c>
      <c r="K120" s="62">
        <f t="shared" si="60"/>
        <v>864.5</v>
      </c>
      <c r="L120" s="62">
        <f>K120</f>
        <v>864.5</v>
      </c>
      <c r="M120" s="62">
        <f t="shared" si="61"/>
        <v>864.5</v>
      </c>
      <c r="N120" s="62">
        <f t="shared" si="61"/>
        <v>864.5</v>
      </c>
      <c r="O120" s="62">
        <f t="shared" si="61"/>
        <v>864.5</v>
      </c>
      <c r="P120" s="62">
        <f t="shared" si="61"/>
        <v>864.5</v>
      </c>
      <c r="Q120" s="62">
        <f t="shared" si="61"/>
        <v>864.5</v>
      </c>
      <c r="R120" s="62">
        <f t="shared" si="61"/>
        <v>864.5</v>
      </c>
      <c r="S120" s="62">
        <f t="shared" si="61"/>
        <v>864.5</v>
      </c>
      <c r="T120" s="62">
        <f t="shared" si="61"/>
        <v>864.5</v>
      </c>
      <c r="U120" s="62">
        <f t="shared" si="61"/>
        <v>864.5</v>
      </c>
      <c r="V120" s="62">
        <f t="shared" si="61"/>
        <v>864.5</v>
      </c>
    </row>
    <row r="121" spans="1:22" ht="21" customHeight="1" x14ac:dyDescent="0.15">
      <c r="A121" s="113"/>
      <c r="B121" s="109"/>
      <c r="C121" s="109"/>
      <c r="D121" s="109"/>
      <c r="E121" s="109"/>
      <c r="F121" s="109"/>
      <c r="G121" s="109"/>
      <c r="H121" s="40">
        <v>2541</v>
      </c>
      <c r="I121" s="50" t="s">
        <v>129</v>
      </c>
      <c r="J121" s="62">
        <v>5755.2</v>
      </c>
      <c r="K121" s="62">
        <f t="shared" si="60"/>
        <v>479.59999999999997</v>
      </c>
      <c r="L121" s="62">
        <f>K121</f>
        <v>479.59999999999997</v>
      </c>
      <c r="M121" s="62">
        <f t="shared" si="61"/>
        <v>479.59999999999997</v>
      </c>
      <c r="N121" s="62">
        <f t="shared" si="61"/>
        <v>479.59999999999997</v>
      </c>
      <c r="O121" s="62">
        <f t="shared" si="61"/>
        <v>479.59999999999997</v>
      </c>
      <c r="P121" s="62">
        <f t="shared" si="61"/>
        <v>479.59999999999997</v>
      </c>
      <c r="Q121" s="62">
        <f t="shared" si="61"/>
        <v>479.59999999999997</v>
      </c>
      <c r="R121" s="62">
        <f t="shared" si="61"/>
        <v>479.59999999999997</v>
      </c>
      <c r="S121" s="62">
        <f t="shared" si="61"/>
        <v>479.59999999999997</v>
      </c>
      <c r="T121" s="62">
        <f t="shared" si="61"/>
        <v>479.59999999999997</v>
      </c>
      <c r="U121" s="62">
        <f t="shared" si="61"/>
        <v>479.59999999999997</v>
      </c>
      <c r="V121" s="62">
        <f t="shared" si="61"/>
        <v>479.59999999999997</v>
      </c>
    </row>
    <row r="122" spans="1:22" ht="21" customHeight="1" x14ac:dyDescent="0.15">
      <c r="A122" s="113"/>
      <c r="B122" s="109"/>
      <c r="C122" s="109"/>
      <c r="D122" s="109"/>
      <c r="E122" s="109"/>
      <c r="F122" s="109"/>
      <c r="G122" s="109"/>
      <c r="H122" s="40">
        <v>2551</v>
      </c>
      <c r="I122" s="50" t="s">
        <v>121</v>
      </c>
      <c r="J122" s="62">
        <v>1293.5999999999999</v>
      </c>
      <c r="K122" s="62">
        <f t="shared" si="60"/>
        <v>107.8</v>
      </c>
      <c r="L122" s="62">
        <v>107.8</v>
      </c>
      <c r="M122" s="62">
        <v>107.8</v>
      </c>
      <c r="N122" s="62">
        <v>107.8</v>
      </c>
      <c r="O122" s="62">
        <v>107.8</v>
      </c>
      <c r="P122" s="62">
        <v>107.8</v>
      </c>
      <c r="Q122" s="62">
        <v>107.8</v>
      </c>
      <c r="R122" s="62">
        <v>107.8</v>
      </c>
      <c r="S122" s="62">
        <v>107.8</v>
      </c>
      <c r="T122" s="62">
        <v>107.8</v>
      </c>
      <c r="U122" s="62">
        <v>107.8</v>
      </c>
      <c r="V122" s="62">
        <v>107.8</v>
      </c>
    </row>
    <row r="123" spans="1:22" ht="21" customHeight="1" x14ac:dyDescent="0.15">
      <c r="A123" s="113"/>
      <c r="B123" s="109"/>
      <c r="C123" s="109"/>
      <c r="D123" s="109"/>
      <c r="E123" s="109"/>
      <c r="F123" s="109"/>
      <c r="G123" s="109"/>
      <c r="H123" s="40">
        <v>2561</v>
      </c>
      <c r="I123" s="41" t="s">
        <v>52</v>
      </c>
      <c r="J123" s="62">
        <v>1312.8</v>
      </c>
      <c r="K123" s="62">
        <f t="shared" si="60"/>
        <v>109.39999999999999</v>
      </c>
      <c r="L123" s="62">
        <v>109.4</v>
      </c>
      <c r="M123" s="62">
        <v>109.4</v>
      </c>
      <c r="N123" s="62">
        <v>109.4</v>
      </c>
      <c r="O123" s="62">
        <v>109.4</v>
      </c>
      <c r="P123" s="62">
        <v>109.4</v>
      </c>
      <c r="Q123" s="62">
        <v>109.4</v>
      </c>
      <c r="R123" s="62">
        <v>109.4</v>
      </c>
      <c r="S123" s="62">
        <v>109.4</v>
      </c>
      <c r="T123" s="62">
        <v>109.4</v>
      </c>
      <c r="U123" s="62">
        <v>109.4</v>
      </c>
      <c r="V123" s="62">
        <v>109.4</v>
      </c>
    </row>
    <row r="124" spans="1:22" ht="27" customHeight="1" x14ac:dyDescent="0.15">
      <c r="A124" s="113"/>
      <c r="B124" s="109"/>
      <c r="C124" s="109"/>
      <c r="D124" s="109"/>
      <c r="E124" s="109"/>
      <c r="F124" s="109"/>
      <c r="G124" s="109"/>
      <c r="H124" s="40">
        <v>2751</v>
      </c>
      <c r="I124" s="53" t="s">
        <v>122</v>
      </c>
      <c r="J124" s="62">
        <v>2880</v>
      </c>
      <c r="K124" s="62">
        <f t="shared" si="60"/>
        <v>240</v>
      </c>
      <c r="L124" s="62">
        <v>240</v>
      </c>
      <c r="M124" s="62">
        <v>240</v>
      </c>
      <c r="N124" s="62">
        <v>240</v>
      </c>
      <c r="O124" s="62">
        <v>240</v>
      </c>
      <c r="P124" s="62">
        <v>240</v>
      </c>
      <c r="Q124" s="62">
        <v>240</v>
      </c>
      <c r="R124" s="62">
        <v>240</v>
      </c>
      <c r="S124" s="62">
        <v>240</v>
      </c>
      <c r="T124" s="62">
        <v>240</v>
      </c>
      <c r="U124" s="62">
        <v>240</v>
      </c>
      <c r="V124" s="62">
        <v>240</v>
      </c>
    </row>
    <row r="125" spans="1:22" ht="21" customHeight="1" x14ac:dyDescent="0.15">
      <c r="A125" s="113"/>
      <c r="B125" s="109"/>
      <c r="C125" s="109"/>
      <c r="D125" s="109"/>
      <c r="E125" s="109"/>
      <c r="F125" s="109"/>
      <c r="G125" s="109"/>
      <c r="H125" s="40">
        <v>3361</v>
      </c>
      <c r="I125" s="53" t="s">
        <v>123</v>
      </c>
      <c r="J125" s="62">
        <v>1654.8</v>
      </c>
      <c r="K125" s="62">
        <f t="shared" si="60"/>
        <v>137.9</v>
      </c>
      <c r="L125" s="62">
        <v>137.9</v>
      </c>
      <c r="M125" s="62">
        <v>137.9</v>
      </c>
      <c r="N125" s="62">
        <v>137.9</v>
      </c>
      <c r="O125" s="62">
        <v>137.9</v>
      </c>
      <c r="P125" s="62">
        <v>137.9</v>
      </c>
      <c r="Q125" s="62">
        <v>137.9</v>
      </c>
      <c r="R125" s="62">
        <v>137.9</v>
      </c>
      <c r="S125" s="62">
        <v>137.9</v>
      </c>
      <c r="T125" s="62">
        <v>137.9</v>
      </c>
      <c r="U125" s="62">
        <v>137.9</v>
      </c>
      <c r="V125" s="62">
        <v>137.9</v>
      </c>
    </row>
    <row r="126" spans="1:22" ht="21" customHeight="1" x14ac:dyDescent="0.15">
      <c r="A126" s="113"/>
      <c r="B126" s="109"/>
      <c r="C126" s="109"/>
      <c r="D126" s="109"/>
      <c r="E126" s="109"/>
      <c r="F126" s="109"/>
      <c r="G126" s="109"/>
      <c r="H126" s="40">
        <v>3751</v>
      </c>
      <c r="I126" s="41" t="s">
        <v>32</v>
      </c>
      <c r="J126" s="62">
        <v>10840</v>
      </c>
      <c r="K126" s="62">
        <f t="shared" si="60"/>
        <v>903.33333333333337</v>
      </c>
      <c r="L126" s="62">
        <f>K126</f>
        <v>903.33333333333337</v>
      </c>
      <c r="M126" s="62">
        <f t="shared" ref="M126:V126" si="62">L126</f>
        <v>903.33333333333337</v>
      </c>
      <c r="N126" s="62">
        <f t="shared" si="62"/>
        <v>903.33333333333337</v>
      </c>
      <c r="O126" s="62">
        <f t="shared" si="62"/>
        <v>903.33333333333337</v>
      </c>
      <c r="P126" s="62">
        <f t="shared" si="62"/>
        <v>903.33333333333337</v>
      </c>
      <c r="Q126" s="62">
        <f t="shared" si="62"/>
        <v>903.33333333333337</v>
      </c>
      <c r="R126" s="62">
        <f t="shared" si="62"/>
        <v>903.33333333333337</v>
      </c>
      <c r="S126" s="62">
        <f t="shared" si="62"/>
        <v>903.33333333333337</v>
      </c>
      <c r="T126" s="62">
        <f t="shared" si="62"/>
        <v>903.33333333333337</v>
      </c>
      <c r="U126" s="62">
        <f t="shared" si="62"/>
        <v>903.33333333333337</v>
      </c>
      <c r="V126" s="62">
        <f t="shared" si="62"/>
        <v>903.33333333333337</v>
      </c>
    </row>
    <row r="127" spans="1:22" ht="21" customHeight="1" x14ac:dyDescent="0.15">
      <c r="A127" s="113"/>
      <c r="B127" s="109"/>
      <c r="C127" s="109"/>
      <c r="D127" s="109"/>
      <c r="E127" s="109"/>
      <c r="F127" s="109"/>
      <c r="G127" s="109"/>
      <c r="H127" s="40">
        <v>4411</v>
      </c>
      <c r="I127" s="41" t="s">
        <v>59</v>
      </c>
      <c r="J127" s="62">
        <v>185000</v>
      </c>
      <c r="K127" s="62">
        <f t="shared" si="60"/>
        <v>15416.666666666666</v>
      </c>
      <c r="L127" s="62">
        <f>K127</f>
        <v>15416.666666666666</v>
      </c>
      <c r="M127" s="62">
        <f t="shared" ref="M127:V127" si="63">L127</f>
        <v>15416.666666666666</v>
      </c>
      <c r="N127" s="62">
        <f t="shared" si="63"/>
        <v>15416.666666666666</v>
      </c>
      <c r="O127" s="62">
        <f t="shared" si="63"/>
        <v>15416.666666666666</v>
      </c>
      <c r="P127" s="62">
        <f t="shared" si="63"/>
        <v>15416.666666666666</v>
      </c>
      <c r="Q127" s="62">
        <f t="shared" si="63"/>
        <v>15416.666666666666</v>
      </c>
      <c r="R127" s="62">
        <f t="shared" si="63"/>
        <v>15416.666666666666</v>
      </c>
      <c r="S127" s="62">
        <f t="shared" si="63"/>
        <v>15416.666666666666</v>
      </c>
      <c r="T127" s="62">
        <f t="shared" si="63"/>
        <v>15416.666666666666</v>
      </c>
      <c r="U127" s="62">
        <f t="shared" si="63"/>
        <v>15416.666666666666</v>
      </c>
      <c r="V127" s="62">
        <f t="shared" si="63"/>
        <v>15416.666666666666</v>
      </c>
    </row>
    <row r="128" spans="1:22" ht="21" customHeight="1" x14ac:dyDescent="0.15">
      <c r="A128" s="113"/>
      <c r="B128" s="109"/>
      <c r="C128" s="109"/>
      <c r="D128" s="109"/>
      <c r="E128" s="109"/>
      <c r="F128" s="109"/>
      <c r="G128" s="109"/>
      <c r="H128" s="40">
        <v>4417</v>
      </c>
      <c r="I128" s="41" t="s">
        <v>124</v>
      </c>
      <c r="J128" s="62">
        <v>3494.4</v>
      </c>
      <c r="K128" s="62">
        <f t="shared" si="60"/>
        <v>291.2</v>
      </c>
      <c r="L128" s="62">
        <v>291.2</v>
      </c>
      <c r="M128" s="62">
        <v>291.2</v>
      </c>
      <c r="N128" s="62">
        <v>291.2</v>
      </c>
      <c r="O128" s="62">
        <v>291.2</v>
      </c>
      <c r="P128" s="62">
        <v>291.2</v>
      </c>
      <c r="Q128" s="62">
        <v>291.2</v>
      </c>
      <c r="R128" s="62">
        <v>291.2</v>
      </c>
      <c r="S128" s="62">
        <v>291.2</v>
      </c>
      <c r="T128" s="62">
        <v>291.2</v>
      </c>
      <c r="U128" s="62">
        <v>291.2</v>
      </c>
      <c r="V128" s="62">
        <v>291.2</v>
      </c>
    </row>
    <row r="129" spans="1:22" ht="21" customHeight="1" x14ac:dyDescent="0.15">
      <c r="A129" s="113"/>
      <c r="B129" s="109"/>
      <c r="C129" s="109"/>
      <c r="D129" s="109"/>
      <c r="E129" s="109"/>
      <c r="F129" s="109"/>
      <c r="G129" s="109"/>
      <c r="H129" s="40">
        <v>4431</v>
      </c>
      <c r="I129" s="41" t="s">
        <v>125</v>
      </c>
      <c r="J129" s="62">
        <v>40000</v>
      </c>
      <c r="K129" s="62">
        <f t="shared" si="60"/>
        <v>3333.3333333333335</v>
      </c>
      <c r="L129" s="62">
        <f>K129</f>
        <v>3333.3333333333335</v>
      </c>
      <c r="M129" s="62">
        <f t="shared" ref="M129:V129" si="64">L129</f>
        <v>3333.3333333333335</v>
      </c>
      <c r="N129" s="62">
        <f t="shared" si="64"/>
        <v>3333.3333333333335</v>
      </c>
      <c r="O129" s="62">
        <f t="shared" si="64"/>
        <v>3333.3333333333335</v>
      </c>
      <c r="P129" s="62">
        <f t="shared" si="64"/>
        <v>3333.3333333333335</v>
      </c>
      <c r="Q129" s="62">
        <f t="shared" si="64"/>
        <v>3333.3333333333335</v>
      </c>
      <c r="R129" s="62">
        <f t="shared" si="64"/>
        <v>3333.3333333333335</v>
      </c>
      <c r="S129" s="62">
        <f t="shared" si="64"/>
        <v>3333.3333333333335</v>
      </c>
      <c r="T129" s="62">
        <f t="shared" si="64"/>
        <v>3333.3333333333335</v>
      </c>
      <c r="U129" s="62">
        <f t="shared" si="64"/>
        <v>3333.3333333333335</v>
      </c>
      <c r="V129" s="62">
        <f t="shared" si="64"/>
        <v>3333.3333333333335</v>
      </c>
    </row>
    <row r="130" spans="1:22" ht="21" customHeight="1" x14ac:dyDescent="0.15">
      <c r="A130" s="113"/>
      <c r="B130" s="109"/>
      <c r="C130" s="109"/>
      <c r="D130" s="109"/>
      <c r="E130" s="109"/>
      <c r="F130" s="109"/>
      <c r="G130" s="40" t="s">
        <v>109</v>
      </c>
      <c r="H130" s="40">
        <v>3791</v>
      </c>
      <c r="I130" s="41" t="s">
        <v>42</v>
      </c>
      <c r="J130" s="62">
        <v>4080</v>
      </c>
      <c r="K130" s="62">
        <f t="shared" si="60"/>
        <v>340</v>
      </c>
      <c r="L130" s="62">
        <f>K130</f>
        <v>340</v>
      </c>
      <c r="M130" s="62">
        <f t="shared" ref="M130:V130" si="65">L130</f>
        <v>340</v>
      </c>
      <c r="N130" s="62">
        <f t="shared" si="65"/>
        <v>340</v>
      </c>
      <c r="O130" s="62">
        <f t="shared" si="65"/>
        <v>340</v>
      </c>
      <c r="P130" s="62">
        <f t="shared" si="65"/>
        <v>340</v>
      </c>
      <c r="Q130" s="62">
        <f t="shared" si="65"/>
        <v>340</v>
      </c>
      <c r="R130" s="62">
        <f t="shared" si="65"/>
        <v>340</v>
      </c>
      <c r="S130" s="62">
        <f t="shared" si="65"/>
        <v>340</v>
      </c>
      <c r="T130" s="62">
        <f t="shared" si="65"/>
        <v>340</v>
      </c>
      <c r="U130" s="62">
        <f t="shared" si="65"/>
        <v>340</v>
      </c>
      <c r="V130" s="62">
        <f t="shared" si="65"/>
        <v>340</v>
      </c>
    </row>
    <row r="131" spans="1:22" ht="21" customHeight="1" x14ac:dyDescent="0.15">
      <c r="A131" s="115" t="s">
        <v>33</v>
      </c>
      <c r="B131" s="115"/>
      <c r="C131" s="115"/>
      <c r="D131" s="115"/>
      <c r="E131" s="115"/>
      <c r="F131" s="115"/>
      <c r="G131" s="115"/>
      <c r="H131" s="115"/>
      <c r="I131" s="115"/>
      <c r="J131" s="62">
        <f>SUM(J119:J130)</f>
        <v>274684.79999999999</v>
      </c>
      <c r="K131" s="62">
        <f t="shared" ref="K131:V131" si="66">SUM(K119:K130)</f>
        <v>22890.399999999998</v>
      </c>
      <c r="L131" s="62">
        <f t="shared" si="66"/>
        <v>22890.399999999998</v>
      </c>
      <c r="M131" s="62">
        <f t="shared" si="66"/>
        <v>22890.399999999998</v>
      </c>
      <c r="N131" s="62">
        <f t="shared" si="66"/>
        <v>22890.399999999998</v>
      </c>
      <c r="O131" s="62">
        <f t="shared" si="66"/>
        <v>22890.399999999998</v>
      </c>
      <c r="P131" s="62">
        <f t="shared" si="66"/>
        <v>22890.399999999998</v>
      </c>
      <c r="Q131" s="62">
        <f t="shared" si="66"/>
        <v>22890.399999999998</v>
      </c>
      <c r="R131" s="62">
        <f t="shared" si="66"/>
        <v>22890.399999999998</v>
      </c>
      <c r="S131" s="62">
        <f t="shared" si="66"/>
        <v>22890.399999999998</v>
      </c>
      <c r="T131" s="62">
        <f t="shared" si="66"/>
        <v>22890.399999999998</v>
      </c>
      <c r="U131" s="62">
        <f t="shared" si="66"/>
        <v>22890.399999999998</v>
      </c>
      <c r="V131" s="62">
        <f t="shared" si="66"/>
        <v>22890.399999999998</v>
      </c>
    </row>
    <row r="132" spans="1:22" ht="77.25" customHeight="1" x14ac:dyDescent="0.15">
      <c r="A132" s="58">
        <v>4</v>
      </c>
      <c r="B132" s="50" t="s">
        <v>21</v>
      </c>
      <c r="C132" s="40" t="s">
        <v>126</v>
      </c>
      <c r="D132" s="50" t="s">
        <v>127</v>
      </c>
      <c r="E132" s="40">
        <v>408</v>
      </c>
      <c r="F132" s="50" t="s">
        <v>128</v>
      </c>
      <c r="G132" s="40" t="s">
        <v>25</v>
      </c>
      <c r="H132" s="40">
        <v>4411</v>
      </c>
      <c r="I132" s="41" t="s">
        <v>59</v>
      </c>
      <c r="J132" s="62">
        <v>35000</v>
      </c>
      <c r="K132" s="62">
        <f>J132/12</f>
        <v>2916.6666666666665</v>
      </c>
      <c r="L132" s="62">
        <f>K132</f>
        <v>2916.6666666666665</v>
      </c>
      <c r="M132" s="62">
        <f t="shared" ref="M132:V132" si="67">L132</f>
        <v>2916.6666666666665</v>
      </c>
      <c r="N132" s="62">
        <f t="shared" si="67"/>
        <v>2916.6666666666665</v>
      </c>
      <c r="O132" s="62">
        <f t="shared" si="67"/>
        <v>2916.6666666666665</v>
      </c>
      <c r="P132" s="62">
        <f t="shared" si="67"/>
        <v>2916.6666666666665</v>
      </c>
      <c r="Q132" s="62">
        <f t="shared" si="67"/>
        <v>2916.6666666666665</v>
      </c>
      <c r="R132" s="62">
        <f t="shared" si="67"/>
        <v>2916.6666666666665</v>
      </c>
      <c r="S132" s="62">
        <f t="shared" si="67"/>
        <v>2916.6666666666665</v>
      </c>
      <c r="T132" s="62">
        <f t="shared" si="67"/>
        <v>2916.6666666666665</v>
      </c>
      <c r="U132" s="62">
        <f t="shared" si="67"/>
        <v>2916.6666666666665</v>
      </c>
      <c r="V132" s="62">
        <f t="shared" si="67"/>
        <v>2916.6666666666665</v>
      </c>
    </row>
    <row r="133" spans="1:22" ht="21" customHeight="1" x14ac:dyDescent="0.15">
      <c r="A133" s="115" t="s">
        <v>33</v>
      </c>
      <c r="B133" s="115"/>
      <c r="C133" s="115"/>
      <c r="D133" s="115"/>
      <c r="E133" s="115"/>
      <c r="F133" s="115"/>
      <c r="G133" s="115"/>
      <c r="H133" s="115"/>
      <c r="I133" s="115"/>
      <c r="J133" s="62">
        <f>J132</f>
        <v>35000</v>
      </c>
      <c r="K133" s="62">
        <f>K132</f>
        <v>2916.6666666666665</v>
      </c>
      <c r="L133" s="62">
        <f t="shared" ref="L133:V133" si="68">L132</f>
        <v>2916.6666666666665</v>
      </c>
      <c r="M133" s="62">
        <f t="shared" si="68"/>
        <v>2916.6666666666665</v>
      </c>
      <c r="N133" s="62">
        <f t="shared" si="68"/>
        <v>2916.6666666666665</v>
      </c>
      <c r="O133" s="62">
        <f t="shared" si="68"/>
        <v>2916.6666666666665</v>
      </c>
      <c r="P133" s="62">
        <f t="shared" si="68"/>
        <v>2916.6666666666665</v>
      </c>
      <c r="Q133" s="62">
        <f t="shared" si="68"/>
        <v>2916.6666666666665</v>
      </c>
      <c r="R133" s="62">
        <f t="shared" si="68"/>
        <v>2916.6666666666665</v>
      </c>
      <c r="S133" s="62">
        <f t="shared" si="68"/>
        <v>2916.6666666666665</v>
      </c>
      <c r="T133" s="62">
        <f t="shared" si="68"/>
        <v>2916.6666666666665</v>
      </c>
      <c r="U133" s="62">
        <f t="shared" si="68"/>
        <v>2916.6666666666665</v>
      </c>
      <c r="V133" s="62">
        <f t="shared" si="68"/>
        <v>2916.6666666666665</v>
      </c>
    </row>
    <row r="134" spans="1:22" ht="21" customHeight="1" x14ac:dyDescent="0.15">
      <c r="A134" s="113">
        <v>1</v>
      </c>
      <c r="B134" s="109" t="s">
        <v>21</v>
      </c>
      <c r="C134" s="110" t="s">
        <v>138</v>
      </c>
      <c r="D134" s="110" t="s">
        <v>139</v>
      </c>
      <c r="E134" s="109">
        <v>402</v>
      </c>
      <c r="F134" s="109" t="s">
        <v>140</v>
      </c>
      <c r="G134" s="109" t="s">
        <v>25</v>
      </c>
      <c r="H134" s="40">
        <v>2121</v>
      </c>
      <c r="I134" s="41" t="s">
        <v>130</v>
      </c>
      <c r="J134" s="62">
        <v>1304.4000000000001</v>
      </c>
      <c r="K134" s="62">
        <f t="shared" ref="K134:K142" si="69">J134/12</f>
        <v>108.7</v>
      </c>
      <c r="L134" s="62">
        <v>108.7</v>
      </c>
      <c r="M134" s="62">
        <v>108.7</v>
      </c>
      <c r="N134" s="62">
        <v>108.7</v>
      </c>
      <c r="O134" s="62">
        <v>108.7</v>
      </c>
      <c r="P134" s="62">
        <v>108.7</v>
      </c>
      <c r="Q134" s="62">
        <v>108.7</v>
      </c>
      <c r="R134" s="62">
        <v>108.7</v>
      </c>
      <c r="S134" s="62">
        <v>108.7</v>
      </c>
      <c r="T134" s="62">
        <v>108.7</v>
      </c>
      <c r="U134" s="62">
        <v>108.7</v>
      </c>
      <c r="V134" s="62">
        <v>108.7</v>
      </c>
    </row>
    <row r="135" spans="1:22" ht="21" customHeight="1" x14ac:dyDescent="0.15">
      <c r="A135" s="113"/>
      <c r="B135" s="109"/>
      <c r="C135" s="110"/>
      <c r="D135" s="110"/>
      <c r="E135" s="109"/>
      <c r="F135" s="109"/>
      <c r="G135" s="109"/>
      <c r="H135" s="40">
        <v>2151</v>
      </c>
      <c r="I135" s="41" t="s">
        <v>27</v>
      </c>
      <c r="J135" s="62">
        <v>1304.4000000000001</v>
      </c>
      <c r="K135" s="62">
        <f t="shared" si="69"/>
        <v>108.7</v>
      </c>
      <c r="L135" s="62">
        <v>108.7</v>
      </c>
      <c r="M135" s="62">
        <v>108.7</v>
      </c>
      <c r="N135" s="62">
        <v>108.7</v>
      </c>
      <c r="O135" s="62">
        <v>108.7</v>
      </c>
      <c r="P135" s="62">
        <v>108.7</v>
      </c>
      <c r="Q135" s="62">
        <v>108.7</v>
      </c>
      <c r="R135" s="62">
        <v>108.7</v>
      </c>
      <c r="S135" s="62">
        <v>108.7</v>
      </c>
      <c r="T135" s="62">
        <v>108.7</v>
      </c>
      <c r="U135" s="62">
        <v>108.7</v>
      </c>
      <c r="V135" s="62">
        <v>108.7</v>
      </c>
    </row>
    <row r="136" spans="1:22" ht="21" customHeight="1" x14ac:dyDescent="0.15">
      <c r="A136" s="113"/>
      <c r="B136" s="109"/>
      <c r="C136" s="110"/>
      <c r="D136" s="110"/>
      <c r="E136" s="109"/>
      <c r="F136" s="109"/>
      <c r="G136" s="109"/>
      <c r="H136" s="40">
        <v>2211</v>
      </c>
      <c r="I136" s="41" t="s">
        <v>28</v>
      </c>
      <c r="J136" s="62">
        <v>3475.2</v>
      </c>
      <c r="K136" s="62">
        <f t="shared" si="69"/>
        <v>289.59999999999997</v>
      </c>
      <c r="L136" s="62">
        <v>289.60000000000002</v>
      </c>
      <c r="M136" s="62">
        <v>289.60000000000002</v>
      </c>
      <c r="N136" s="62">
        <v>289.60000000000002</v>
      </c>
      <c r="O136" s="62">
        <v>289.60000000000002</v>
      </c>
      <c r="P136" s="62">
        <v>289.60000000000002</v>
      </c>
      <c r="Q136" s="62">
        <v>289.60000000000002</v>
      </c>
      <c r="R136" s="62">
        <v>289.60000000000002</v>
      </c>
      <c r="S136" s="62">
        <v>289.60000000000002</v>
      </c>
      <c r="T136" s="62">
        <v>289.60000000000002</v>
      </c>
      <c r="U136" s="62">
        <v>289.60000000000002</v>
      </c>
      <c r="V136" s="62">
        <v>289.60000000000002</v>
      </c>
    </row>
    <row r="137" spans="1:22" ht="21" customHeight="1" x14ac:dyDescent="0.15">
      <c r="A137" s="113"/>
      <c r="B137" s="109"/>
      <c r="C137" s="110"/>
      <c r="D137" s="110"/>
      <c r="E137" s="109"/>
      <c r="F137" s="109"/>
      <c r="G137" s="109"/>
      <c r="H137" s="40">
        <v>2541</v>
      </c>
      <c r="I137" s="41" t="s">
        <v>132</v>
      </c>
      <c r="J137" s="62">
        <v>34560</v>
      </c>
      <c r="K137" s="62">
        <f t="shared" si="69"/>
        <v>2880</v>
      </c>
      <c r="L137" s="62">
        <v>2880</v>
      </c>
      <c r="M137" s="62">
        <v>2880</v>
      </c>
      <c r="N137" s="62">
        <v>2880</v>
      </c>
      <c r="O137" s="62">
        <v>2880</v>
      </c>
      <c r="P137" s="62">
        <v>2880</v>
      </c>
      <c r="Q137" s="62">
        <v>2880</v>
      </c>
      <c r="R137" s="62">
        <v>2880</v>
      </c>
      <c r="S137" s="62">
        <v>2880</v>
      </c>
      <c r="T137" s="62">
        <v>2880</v>
      </c>
      <c r="U137" s="62">
        <v>2880</v>
      </c>
      <c r="V137" s="62">
        <v>2880</v>
      </c>
    </row>
    <row r="138" spans="1:22" ht="21" customHeight="1" x14ac:dyDescent="0.15">
      <c r="A138" s="113"/>
      <c r="B138" s="109"/>
      <c r="C138" s="110"/>
      <c r="D138" s="110"/>
      <c r="E138" s="109"/>
      <c r="F138" s="109"/>
      <c r="G138" s="109"/>
      <c r="H138" s="40">
        <v>2611</v>
      </c>
      <c r="I138" s="41" t="s">
        <v>85</v>
      </c>
      <c r="J138" s="62">
        <v>40000</v>
      </c>
      <c r="K138" s="62">
        <f t="shared" si="69"/>
        <v>3333.3333333333335</v>
      </c>
      <c r="L138" s="62">
        <f>K138</f>
        <v>3333.3333333333335</v>
      </c>
      <c r="M138" s="62">
        <f t="shared" ref="M138:V138" si="70">L138</f>
        <v>3333.3333333333335</v>
      </c>
      <c r="N138" s="62">
        <f t="shared" si="70"/>
        <v>3333.3333333333335</v>
      </c>
      <c r="O138" s="62">
        <f t="shared" si="70"/>
        <v>3333.3333333333335</v>
      </c>
      <c r="P138" s="62">
        <f t="shared" si="70"/>
        <v>3333.3333333333335</v>
      </c>
      <c r="Q138" s="62">
        <f t="shared" si="70"/>
        <v>3333.3333333333335</v>
      </c>
      <c r="R138" s="62">
        <f t="shared" si="70"/>
        <v>3333.3333333333335</v>
      </c>
      <c r="S138" s="62">
        <f t="shared" si="70"/>
        <v>3333.3333333333335</v>
      </c>
      <c r="T138" s="62">
        <f t="shared" si="70"/>
        <v>3333.3333333333335</v>
      </c>
      <c r="U138" s="62">
        <f t="shared" si="70"/>
        <v>3333.3333333333335</v>
      </c>
      <c r="V138" s="62">
        <f t="shared" si="70"/>
        <v>3333.3333333333335</v>
      </c>
    </row>
    <row r="139" spans="1:22" ht="21" customHeight="1" x14ac:dyDescent="0.15">
      <c r="A139" s="113"/>
      <c r="B139" s="109"/>
      <c r="C139" s="110"/>
      <c r="D139" s="110"/>
      <c r="E139" s="109"/>
      <c r="F139" s="109"/>
      <c r="G139" s="109"/>
      <c r="H139" s="40">
        <v>3361</v>
      </c>
      <c r="I139" s="50" t="s">
        <v>55</v>
      </c>
      <c r="J139" s="62">
        <v>2013.6</v>
      </c>
      <c r="K139" s="62">
        <f t="shared" si="69"/>
        <v>167.79999999999998</v>
      </c>
      <c r="L139" s="62">
        <v>167.8</v>
      </c>
      <c r="M139" s="62">
        <v>167.8</v>
      </c>
      <c r="N139" s="62">
        <v>167.8</v>
      </c>
      <c r="O139" s="62">
        <v>167.8</v>
      </c>
      <c r="P139" s="62">
        <v>167.8</v>
      </c>
      <c r="Q139" s="62">
        <v>167.8</v>
      </c>
      <c r="R139" s="62">
        <v>167.8</v>
      </c>
      <c r="S139" s="62">
        <v>167.8</v>
      </c>
      <c r="T139" s="62">
        <v>167.8</v>
      </c>
      <c r="U139" s="62">
        <v>167.8</v>
      </c>
      <c r="V139" s="62">
        <v>167.8</v>
      </c>
    </row>
    <row r="140" spans="1:22" ht="21" customHeight="1" x14ac:dyDescent="0.15">
      <c r="A140" s="113"/>
      <c r="B140" s="109"/>
      <c r="C140" s="110"/>
      <c r="D140" s="110"/>
      <c r="E140" s="109"/>
      <c r="F140" s="109"/>
      <c r="G140" s="109"/>
      <c r="H140" s="40">
        <v>334</v>
      </c>
      <c r="I140" s="50" t="s">
        <v>179</v>
      </c>
      <c r="J140" s="62">
        <v>10000</v>
      </c>
      <c r="K140" s="62">
        <f t="shared" si="69"/>
        <v>833.33333333333337</v>
      </c>
      <c r="L140" s="62">
        <f>K140</f>
        <v>833.33333333333337</v>
      </c>
      <c r="M140" s="62">
        <f t="shared" ref="M140:V140" si="71">L140</f>
        <v>833.33333333333337</v>
      </c>
      <c r="N140" s="62">
        <f t="shared" si="71"/>
        <v>833.33333333333337</v>
      </c>
      <c r="O140" s="62">
        <f t="shared" si="71"/>
        <v>833.33333333333337</v>
      </c>
      <c r="P140" s="62">
        <f t="shared" si="71"/>
        <v>833.33333333333337</v>
      </c>
      <c r="Q140" s="62">
        <f t="shared" si="71"/>
        <v>833.33333333333337</v>
      </c>
      <c r="R140" s="62">
        <f t="shared" si="71"/>
        <v>833.33333333333337</v>
      </c>
      <c r="S140" s="62">
        <f t="shared" si="71"/>
        <v>833.33333333333337</v>
      </c>
      <c r="T140" s="62">
        <f t="shared" si="71"/>
        <v>833.33333333333337</v>
      </c>
      <c r="U140" s="62">
        <f t="shared" si="71"/>
        <v>833.33333333333337</v>
      </c>
      <c r="V140" s="62">
        <f t="shared" si="71"/>
        <v>833.33333333333337</v>
      </c>
    </row>
    <row r="141" spans="1:22" ht="21" customHeight="1" x14ac:dyDescent="0.15">
      <c r="A141" s="113"/>
      <c r="B141" s="109"/>
      <c r="C141" s="110"/>
      <c r="D141" s="110"/>
      <c r="E141" s="109"/>
      <c r="F141" s="109"/>
      <c r="G141" s="109"/>
      <c r="H141" s="40">
        <v>3581</v>
      </c>
      <c r="I141" s="41" t="s">
        <v>133</v>
      </c>
      <c r="J141" s="62">
        <v>7647.6</v>
      </c>
      <c r="K141" s="62">
        <f t="shared" si="69"/>
        <v>637.30000000000007</v>
      </c>
      <c r="L141" s="62">
        <v>637.29999999999995</v>
      </c>
      <c r="M141" s="62">
        <v>637.29999999999995</v>
      </c>
      <c r="N141" s="62">
        <v>637.29999999999995</v>
      </c>
      <c r="O141" s="62">
        <v>637.29999999999995</v>
      </c>
      <c r="P141" s="62">
        <v>637.29999999999995</v>
      </c>
      <c r="Q141" s="62">
        <v>637.29999999999995</v>
      </c>
      <c r="R141" s="62">
        <v>637.29999999999995</v>
      </c>
      <c r="S141" s="62">
        <v>637.29999999999995</v>
      </c>
      <c r="T141" s="62">
        <v>637.29999999999995</v>
      </c>
      <c r="U141" s="62">
        <v>637.29999999999995</v>
      </c>
      <c r="V141" s="62">
        <v>637.29999999999995</v>
      </c>
    </row>
    <row r="142" spans="1:22" ht="21" customHeight="1" x14ac:dyDescent="0.15">
      <c r="A142" s="113"/>
      <c r="B142" s="109"/>
      <c r="C142" s="110"/>
      <c r="D142" s="110"/>
      <c r="E142" s="109"/>
      <c r="F142" s="109"/>
      <c r="G142" s="109"/>
      <c r="H142" s="40">
        <v>3751</v>
      </c>
      <c r="I142" s="41" t="s">
        <v>32</v>
      </c>
      <c r="J142" s="62">
        <v>3116.4</v>
      </c>
      <c r="K142" s="62">
        <f t="shared" si="69"/>
        <v>259.7</v>
      </c>
      <c r="L142" s="62">
        <v>259.7</v>
      </c>
      <c r="M142" s="62">
        <v>259.7</v>
      </c>
      <c r="N142" s="62">
        <v>259.7</v>
      </c>
      <c r="O142" s="62">
        <v>259.7</v>
      </c>
      <c r="P142" s="62">
        <v>259.7</v>
      </c>
      <c r="Q142" s="62">
        <v>259.7</v>
      </c>
      <c r="R142" s="62">
        <v>259.7</v>
      </c>
      <c r="S142" s="62">
        <v>259.7</v>
      </c>
      <c r="T142" s="62">
        <v>259.7</v>
      </c>
      <c r="U142" s="62">
        <v>259.7</v>
      </c>
      <c r="V142" s="62">
        <v>259.7</v>
      </c>
    </row>
    <row r="143" spans="1:22" ht="21" customHeight="1" x14ac:dyDescent="0.15">
      <c r="A143" s="108" t="s">
        <v>33</v>
      </c>
      <c r="B143" s="108"/>
      <c r="C143" s="108"/>
      <c r="D143" s="108"/>
      <c r="E143" s="108"/>
      <c r="F143" s="108"/>
      <c r="G143" s="108"/>
      <c r="H143" s="108"/>
      <c r="I143" s="108"/>
      <c r="J143" s="62">
        <f>SUM(J134:J142)</f>
        <v>103421.6</v>
      </c>
      <c r="K143" s="62">
        <f t="shared" ref="K143:V143" si="72">SUM(K134:K142)</f>
        <v>8618.4666666666672</v>
      </c>
      <c r="L143" s="62">
        <f t="shared" si="72"/>
        <v>8618.4666666666672</v>
      </c>
      <c r="M143" s="62">
        <f t="shared" si="72"/>
        <v>8618.4666666666672</v>
      </c>
      <c r="N143" s="62">
        <f t="shared" si="72"/>
        <v>8618.4666666666672</v>
      </c>
      <c r="O143" s="62">
        <f t="shared" si="72"/>
        <v>8618.4666666666672</v>
      </c>
      <c r="P143" s="62">
        <f t="shared" si="72"/>
        <v>8618.4666666666672</v>
      </c>
      <c r="Q143" s="62">
        <f t="shared" si="72"/>
        <v>8618.4666666666672</v>
      </c>
      <c r="R143" s="62">
        <f t="shared" si="72"/>
        <v>8618.4666666666672</v>
      </c>
      <c r="S143" s="62">
        <f t="shared" si="72"/>
        <v>8618.4666666666672</v>
      </c>
      <c r="T143" s="62">
        <f t="shared" si="72"/>
        <v>8618.4666666666672</v>
      </c>
      <c r="U143" s="62">
        <f t="shared" si="72"/>
        <v>8618.4666666666672</v>
      </c>
      <c r="V143" s="62">
        <f t="shared" si="72"/>
        <v>8618.4666666666672</v>
      </c>
    </row>
    <row r="144" spans="1:22" ht="21" customHeight="1" x14ac:dyDescent="0.15">
      <c r="A144" s="113">
        <v>1</v>
      </c>
      <c r="B144" s="109" t="s">
        <v>21</v>
      </c>
      <c r="C144" s="109" t="s">
        <v>138</v>
      </c>
      <c r="D144" s="109" t="s">
        <v>139</v>
      </c>
      <c r="E144" s="109">
        <v>405</v>
      </c>
      <c r="F144" s="109" t="s">
        <v>141</v>
      </c>
      <c r="G144" s="109" t="s">
        <v>25</v>
      </c>
      <c r="H144" s="40">
        <v>2211</v>
      </c>
      <c r="I144" s="41" t="s">
        <v>28</v>
      </c>
      <c r="J144" s="62">
        <v>28000</v>
      </c>
      <c r="K144" s="62">
        <f t="shared" ref="K144:K150" si="73">J144/12</f>
        <v>2333.3333333333335</v>
      </c>
      <c r="L144" s="62">
        <f>K144</f>
        <v>2333.3333333333335</v>
      </c>
      <c r="M144" s="62">
        <f t="shared" ref="M144:V144" si="74">L144</f>
        <v>2333.3333333333335</v>
      </c>
      <c r="N144" s="62">
        <f t="shared" si="74"/>
        <v>2333.3333333333335</v>
      </c>
      <c r="O144" s="62">
        <f t="shared" si="74"/>
        <v>2333.3333333333335</v>
      </c>
      <c r="P144" s="62">
        <f t="shared" si="74"/>
        <v>2333.3333333333335</v>
      </c>
      <c r="Q144" s="62">
        <f t="shared" si="74"/>
        <v>2333.3333333333335</v>
      </c>
      <c r="R144" s="62">
        <f t="shared" si="74"/>
        <v>2333.3333333333335</v>
      </c>
      <c r="S144" s="62">
        <f t="shared" si="74"/>
        <v>2333.3333333333335</v>
      </c>
      <c r="T144" s="62">
        <f t="shared" si="74"/>
        <v>2333.3333333333335</v>
      </c>
      <c r="U144" s="62">
        <f t="shared" si="74"/>
        <v>2333.3333333333335</v>
      </c>
      <c r="V144" s="62">
        <f t="shared" si="74"/>
        <v>2333.3333333333335</v>
      </c>
    </row>
    <row r="145" spans="1:22" ht="21" customHeight="1" x14ac:dyDescent="0.15">
      <c r="A145" s="113"/>
      <c r="B145" s="109"/>
      <c r="C145" s="109"/>
      <c r="D145" s="109"/>
      <c r="E145" s="109"/>
      <c r="F145" s="109"/>
      <c r="G145" s="109"/>
      <c r="H145" s="40">
        <v>2541</v>
      </c>
      <c r="I145" s="41" t="s">
        <v>132</v>
      </c>
      <c r="J145" s="62">
        <v>12294</v>
      </c>
      <c r="K145" s="62">
        <f t="shared" si="73"/>
        <v>1024.5</v>
      </c>
      <c r="L145" s="62">
        <v>1024.5</v>
      </c>
      <c r="M145" s="62">
        <v>1024.5</v>
      </c>
      <c r="N145" s="62">
        <v>1024.5</v>
      </c>
      <c r="O145" s="62">
        <v>1024.5</v>
      </c>
      <c r="P145" s="62">
        <v>1024.5</v>
      </c>
      <c r="Q145" s="62">
        <v>1024.5</v>
      </c>
      <c r="R145" s="62">
        <v>1024.5</v>
      </c>
      <c r="S145" s="62">
        <v>1024.5</v>
      </c>
      <c r="T145" s="62">
        <v>1024.5</v>
      </c>
      <c r="U145" s="62">
        <v>1024.5</v>
      </c>
      <c r="V145" s="62">
        <v>1024.5</v>
      </c>
    </row>
    <row r="146" spans="1:22" ht="21" customHeight="1" x14ac:dyDescent="0.15">
      <c r="A146" s="113"/>
      <c r="B146" s="109"/>
      <c r="C146" s="109"/>
      <c r="D146" s="109"/>
      <c r="E146" s="109"/>
      <c r="F146" s="109"/>
      <c r="G146" s="109"/>
      <c r="H146" s="40">
        <v>2741</v>
      </c>
      <c r="I146" s="41" t="s">
        <v>35</v>
      </c>
      <c r="J146" s="62">
        <v>1290</v>
      </c>
      <c r="K146" s="62">
        <f t="shared" si="73"/>
        <v>107.5</v>
      </c>
      <c r="L146" s="62">
        <v>107.5</v>
      </c>
      <c r="M146" s="62">
        <v>107.5</v>
      </c>
      <c r="N146" s="62">
        <v>107.5</v>
      </c>
      <c r="O146" s="62">
        <v>107.5</v>
      </c>
      <c r="P146" s="62">
        <v>107.5</v>
      </c>
      <c r="Q146" s="62">
        <v>107.5</v>
      </c>
      <c r="R146" s="62">
        <v>107.5</v>
      </c>
      <c r="S146" s="62">
        <v>107.5</v>
      </c>
      <c r="T146" s="62">
        <v>107.5</v>
      </c>
      <c r="U146" s="62">
        <v>107.5</v>
      </c>
      <c r="V146" s="62">
        <v>107.5</v>
      </c>
    </row>
    <row r="147" spans="1:22" ht="25.5" customHeight="1" x14ac:dyDescent="0.15">
      <c r="A147" s="113"/>
      <c r="B147" s="109"/>
      <c r="C147" s="109"/>
      <c r="D147" s="109"/>
      <c r="E147" s="109"/>
      <c r="F147" s="109"/>
      <c r="G147" s="109"/>
      <c r="H147" s="40">
        <v>2611</v>
      </c>
      <c r="I147" s="50" t="s">
        <v>85</v>
      </c>
      <c r="J147" s="62">
        <v>40000</v>
      </c>
      <c r="K147" s="62">
        <f t="shared" si="73"/>
        <v>3333.3333333333335</v>
      </c>
      <c r="L147" s="62">
        <f>K147</f>
        <v>3333.3333333333335</v>
      </c>
      <c r="M147" s="62">
        <f t="shared" ref="M147:V147" si="75">L147</f>
        <v>3333.3333333333335</v>
      </c>
      <c r="N147" s="62">
        <f t="shared" si="75"/>
        <v>3333.3333333333335</v>
      </c>
      <c r="O147" s="62">
        <f t="shared" si="75"/>
        <v>3333.3333333333335</v>
      </c>
      <c r="P147" s="62">
        <f t="shared" si="75"/>
        <v>3333.3333333333335</v>
      </c>
      <c r="Q147" s="62">
        <f t="shared" si="75"/>
        <v>3333.3333333333335</v>
      </c>
      <c r="R147" s="62">
        <f t="shared" si="75"/>
        <v>3333.3333333333335</v>
      </c>
      <c r="S147" s="62">
        <f t="shared" si="75"/>
        <v>3333.3333333333335</v>
      </c>
      <c r="T147" s="62">
        <f t="shared" si="75"/>
        <v>3333.3333333333335</v>
      </c>
      <c r="U147" s="62">
        <f t="shared" si="75"/>
        <v>3333.3333333333335</v>
      </c>
      <c r="V147" s="62">
        <f t="shared" si="75"/>
        <v>3333.3333333333335</v>
      </c>
    </row>
    <row r="148" spans="1:22" ht="21" customHeight="1" x14ac:dyDescent="0.15">
      <c r="A148" s="113"/>
      <c r="B148" s="109"/>
      <c r="C148" s="109"/>
      <c r="D148" s="109"/>
      <c r="E148" s="109"/>
      <c r="F148" s="109"/>
      <c r="G148" s="109"/>
      <c r="H148" s="40">
        <v>3751</v>
      </c>
      <c r="I148" s="41" t="s">
        <v>32</v>
      </c>
      <c r="J148" s="62">
        <v>18000</v>
      </c>
      <c r="K148" s="62">
        <f t="shared" si="73"/>
        <v>1500</v>
      </c>
      <c r="L148" s="62">
        <f>K148</f>
        <v>1500</v>
      </c>
      <c r="M148" s="62">
        <f t="shared" ref="M148:V148" si="76">L148</f>
        <v>1500</v>
      </c>
      <c r="N148" s="62">
        <f t="shared" si="76"/>
        <v>1500</v>
      </c>
      <c r="O148" s="62">
        <f t="shared" si="76"/>
        <v>1500</v>
      </c>
      <c r="P148" s="62">
        <f t="shared" si="76"/>
        <v>1500</v>
      </c>
      <c r="Q148" s="62">
        <f t="shared" si="76"/>
        <v>1500</v>
      </c>
      <c r="R148" s="62">
        <f t="shared" si="76"/>
        <v>1500</v>
      </c>
      <c r="S148" s="62">
        <f t="shared" si="76"/>
        <v>1500</v>
      </c>
      <c r="T148" s="62">
        <f t="shared" si="76"/>
        <v>1500</v>
      </c>
      <c r="U148" s="62">
        <f t="shared" si="76"/>
        <v>1500</v>
      </c>
      <c r="V148" s="62">
        <f t="shared" si="76"/>
        <v>1500</v>
      </c>
    </row>
    <row r="149" spans="1:22" ht="21" customHeight="1" x14ac:dyDescent="0.15">
      <c r="A149" s="113"/>
      <c r="B149" s="109"/>
      <c r="C149" s="109"/>
      <c r="D149" s="109"/>
      <c r="E149" s="109"/>
      <c r="F149" s="109"/>
      <c r="G149" s="109"/>
      <c r="H149" s="40">
        <v>3791</v>
      </c>
      <c r="I149" s="41" t="s">
        <v>42</v>
      </c>
      <c r="J149" s="62">
        <v>1530</v>
      </c>
      <c r="K149" s="62">
        <f t="shared" si="73"/>
        <v>127.5</v>
      </c>
      <c r="L149" s="62">
        <v>127.5</v>
      </c>
      <c r="M149" s="62">
        <v>127.5</v>
      </c>
      <c r="N149" s="62">
        <v>127.5</v>
      </c>
      <c r="O149" s="62">
        <v>127.5</v>
      </c>
      <c r="P149" s="62">
        <v>127.5</v>
      </c>
      <c r="Q149" s="62">
        <v>127.5</v>
      </c>
      <c r="R149" s="62">
        <v>127.5</v>
      </c>
      <c r="S149" s="62">
        <v>127.5</v>
      </c>
      <c r="T149" s="62">
        <v>127.5</v>
      </c>
      <c r="U149" s="62">
        <v>127.5</v>
      </c>
      <c r="V149" s="62">
        <v>127.5</v>
      </c>
    </row>
    <row r="150" spans="1:22" ht="21" customHeight="1" x14ac:dyDescent="0.15">
      <c r="A150" s="113"/>
      <c r="B150" s="109"/>
      <c r="C150" s="109"/>
      <c r="D150" s="109"/>
      <c r="E150" s="109"/>
      <c r="F150" s="109"/>
      <c r="G150" s="109"/>
      <c r="H150" s="40">
        <v>4411</v>
      </c>
      <c r="I150" s="41" t="s">
        <v>59</v>
      </c>
      <c r="J150" s="62">
        <v>150000</v>
      </c>
      <c r="K150" s="62">
        <f t="shared" si="73"/>
        <v>12500</v>
      </c>
      <c r="L150" s="62">
        <f>K150</f>
        <v>12500</v>
      </c>
      <c r="M150" s="62">
        <f t="shared" ref="M150:V150" si="77">L150</f>
        <v>12500</v>
      </c>
      <c r="N150" s="62">
        <f t="shared" si="77"/>
        <v>12500</v>
      </c>
      <c r="O150" s="62">
        <f t="shared" si="77"/>
        <v>12500</v>
      </c>
      <c r="P150" s="62">
        <f t="shared" si="77"/>
        <v>12500</v>
      </c>
      <c r="Q150" s="62">
        <f t="shared" si="77"/>
        <v>12500</v>
      </c>
      <c r="R150" s="62">
        <f t="shared" si="77"/>
        <v>12500</v>
      </c>
      <c r="S150" s="62">
        <f t="shared" si="77"/>
        <v>12500</v>
      </c>
      <c r="T150" s="62">
        <f t="shared" si="77"/>
        <v>12500</v>
      </c>
      <c r="U150" s="62">
        <f t="shared" si="77"/>
        <v>12500</v>
      </c>
      <c r="V150" s="62">
        <f t="shared" si="77"/>
        <v>12500</v>
      </c>
    </row>
    <row r="151" spans="1:22" ht="21" customHeight="1" x14ac:dyDescent="0.15">
      <c r="A151" s="108" t="s">
        <v>33</v>
      </c>
      <c r="B151" s="108"/>
      <c r="C151" s="108"/>
      <c r="D151" s="108"/>
      <c r="E151" s="108"/>
      <c r="F151" s="108"/>
      <c r="G151" s="108"/>
      <c r="H151" s="108"/>
      <c r="I151" s="108"/>
      <c r="J151" s="62">
        <f t="shared" ref="J151:V151" si="78">SUM(J144:J150)</f>
        <v>251114</v>
      </c>
      <c r="K151" s="62">
        <f t="shared" si="78"/>
        <v>20926.166666666668</v>
      </c>
      <c r="L151" s="62">
        <f t="shared" si="78"/>
        <v>20926.166666666668</v>
      </c>
      <c r="M151" s="62">
        <f t="shared" si="78"/>
        <v>20926.166666666668</v>
      </c>
      <c r="N151" s="62">
        <f t="shared" si="78"/>
        <v>20926.166666666668</v>
      </c>
      <c r="O151" s="62">
        <f t="shared" si="78"/>
        <v>20926.166666666668</v>
      </c>
      <c r="P151" s="62">
        <f t="shared" si="78"/>
        <v>20926.166666666668</v>
      </c>
      <c r="Q151" s="62">
        <f t="shared" si="78"/>
        <v>20926.166666666668</v>
      </c>
      <c r="R151" s="62">
        <f t="shared" si="78"/>
        <v>20926.166666666668</v>
      </c>
      <c r="S151" s="62">
        <f t="shared" si="78"/>
        <v>20926.166666666668</v>
      </c>
      <c r="T151" s="62">
        <f t="shared" si="78"/>
        <v>20926.166666666668</v>
      </c>
      <c r="U151" s="62">
        <f t="shared" si="78"/>
        <v>20926.166666666668</v>
      </c>
      <c r="V151" s="62">
        <f t="shared" si="78"/>
        <v>20926.166666666668</v>
      </c>
    </row>
    <row r="152" spans="1:22" ht="21" customHeight="1" x14ac:dyDescent="0.15">
      <c r="A152" s="113">
        <v>1</v>
      </c>
      <c r="B152" s="109" t="s">
        <v>21</v>
      </c>
      <c r="C152" s="109" t="s">
        <v>142</v>
      </c>
      <c r="D152" s="109" t="s">
        <v>143</v>
      </c>
      <c r="E152" s="109">
        <v>406</v>
      </c>
      <c r="F152" s="109" t="s">
        <v>144</v>
      </c>
      <c r="G152" s="110" t="s">
        <v>25</v>
      </c>
      <c r="H152" s="40">
        <v>2121</v>
      </c>
      <c r="I152" s="41" t="s">
        <v>130</v>
      </c>
      <c r="J152" s="62">
        <v>1317.6</v>
      </c>
      <c r="K152" s="62">
        <f t="shared" ref="K152:K163" si="79">J152/12</f>
        <v>109.8</v>
      </c>
      <c r="L152" s="62">
        <v>109.8</v>
      </c>
      <c r="M152" s="62">
        <v>109.8</v>
      </c>
      <c r="N152" s="62">
        <v>109.8</v>
      </c>
      <c r="O152" s="62">
        <v>109.8</v>
      </c>
      <c r="P152" s="62">
        <v>109.8</v>
      </c>
      <c r="Q152" s="62">
        <v>109.8</v>
      </c>
      <c r="R152" s="62">
        <v>109.8</v>
      </c>
      <c r="S152" s="62">
        <v>109.8</v>
      </c>
      <c r="T152" s="62">
        <v>109.8</v>
      </c>
      <c r="U152" s="62">
        <v>109.8</v>
      </c>
      <c r="V152" s="62">
        <v>109.8</v>
      </c>
    </row>
    <row r="153" spans="1:22" ht="21" customHeight="1" x14ac:dyDescent="0.15">
      <c r="A153" s="113"/>
      <c r="B153" s="109"/>
      <c r="C153" s="109"/>
      <c r="D153" s="109"/>
      <c r="E153" s="109"/>
      <c r="F153" s="109"/>
      <c r="G153" s="110"/>
      <c r="H153" s="40">
        <v>2151</v>
      </c>
      <c r="I153" s="41" t="s">
        <v>27</v>
      </c>
      <c r="J153" s="62">
        <v>1276.8</v>
      </c>
      <c r="K153" s="62">
        <f t="shared" si="79"/>
        <v>106.39999999999999</v>
      </c>
      <c r="L153" s="62">
        <v>106.4</v>
      </c>
      <c r="M153" s="62">
        <v>106.4</v>
      </c>
      <c r="N153" s="62">
        <v>106.4</v>
      </c>
      <c r="O153" s="62">
        <v>106.4</v>
      </c>
      <c r="P153" s="62">
        <v>106.4</v>
      </c>
      <c r="Q153" s="62">
        <v>106.4</v>
      </c>
      <c r="R153" s="62">
        <v>106.4</v>
      </c>
      <c r="S153" s="62">
        <v>106.4</v>
      </c>
      <c r="T153" s="62">
        <v>106.4</v>
      </c>
      <c r="U153" s="62">
        <v>106.4</v>
      </c>
      <c r="V153" s="62">
        <v>106.4</v>
      </c>
    </row>
    <row r="154" spans="1:22" ht="21" customHeight="1" x14ac:dyDescent="0.15">
      <c r="A154" s="113"/>
      <c r="B154" s="109"/>
      <c r="C154" s="109"/>
      <c r="D154" s="109"/>
      <c r="E154" s="109"/>
      <c r="F154" s="109"/>
      <c r="G154" s="110"/>
      <c r="H154" s="40">
        <v>2211</v>
      </c>
      <c r="I154" s="41" t="s">
        <v>28</v>
      </c>
      <c r="J154" s="62">
        <v>28847.599999999999</v>
      </c>
      <c r="K154" s="62">
        <f t="shared" si="79"/>
        <v>2403.9666666666667</v>
      </c>
      <c r="L154" s="62">
        <f>K154</f>
        <v>2403.9666666666667</v>
      </c>
      <c r="M154" s="62">
        <f t="shared" ref="M154:V154" si="80">L154</f>
        <v>2403.9666666666667</v>
      </c>
      <c r="N154" s="62">
        <f t="shared" si="80"/>
        <v>2403.9666666666667</v>
      </c>
      <c r="O154" s="62">
        <f t="shared" si="80"/>
        <v>2403.9666666666667</v>
      </c>
      <c r="P154" s="62">
        <f t="shared" si="80"/>
        <v>2403.9666666666667</v>
      </c>
      <c r="Q154" s="62">
        <f t="shared" si="80"/>
        <v>2403.9666666666667</v>
      </c>
      <c r="R154" s="62">
        <f t="shared" si="80"/>
        <v>2403.9666666666667</v>
      </c>
      <c r="S154" s="62">
        <f t="shared" si="80"/>
        <v>2403.9666666666667</v>
      </c>
      <c r="T154" s="62">
        <f t="shared" si="80"/>
        <v>2403.9666666666667</v>
      </c>
      <c r="U154" s="62">
        <f t="shared" si="80"/>
        <v>2403.9666666666667</v>
      </c>
      <c r="V154" s="62">
        <f t="shared" si="80"/>
        <v>2403.9666666666667</v>
      </c>
    </row>
    <row r="155" spans="1:22" ht="21" customHeight="1" x14ac:dyDescent="0.15">
      <c r="A155" s="113"/>
      <c r="B155" s="109"/>
      <c r="C155" s="109"/>
      <c r="D155" s="109"/>
      <c r="E155" s="109"/>
      <c r="F155" s="109"/>
      <c r="G155" s="110"/>
      <c r="H155" s="40">
        <v>2521</v>
      </c>
      <c r="I155" s="41" t="s">
        <v>135</v>
      </c>
      <c r="J155" s="62">
        <v>3231.6</v>
      </c>
      <c r="K155" s="62">
        <f t="shared" si="79"/>
        <v>269.3</v>
      </c>
      <c r="L155" s="62">
        <v>269.3</v>
      </c>
      <c r="M155" s="62">
        <v>269.3</v>
      </c>
      <c r="N155" s="62">
        <v>269.3</v>
      </c>
      <c r="O155" s="62">
        <v>269.3</v>
      </c>
      <c r="P155" s="62">
        <v>269.3</v>
      </c>
      <c r="Q155" s="62">
        <v>269.3</v>
      </c>
      <c r="R155" s="62">
        <v>269.3</v>
      </c>
      <c r="S155" s="62">
        <v>269.3</v>
      </c>
      <c r="T155" s="62">
        <v>269.3</v>
      </c>
      <c r="U155" s="62">
        <v>269.3</v>
      </c>
      <c r="V155" s="62">
        <v>269.3</v>
      </c>
    </row>
    <row r="156" spans="1:22" ht="21" customHeight="1" x14ac:dyDescent="0.15">
      <c r="A156" s="113"/>
      <c r="B156" s="109"/>
      <c r="C156" s="109"/>
      <c r="D156" s="109"/>
      <c r="E156" s="109"/>
      <c r="F156" s="109"/>
      <c r="G156" s="110"/>
      <c r="H156" s="40">
        <v>2611</v>
      </c>
      <c r="I156" s="41" t="s">
        <v>85</v>
      </c>
      <c r="J156" s="62">
        <v>25000</v>
      </c>
      <c r="K156" s="62">
        <f t="shared" si="79"/>
        <v>2083.3333333333335</v>
      </c>
      <c r="L156" s="62">
        <f>K156</f>
        <v>2083.3333333333335</v>
      </c>
      <c r="M156" s="62">
        <f t="shared" ref="M156:V156" si="81">L156</f>
        <v>2083.3333333333335</v>
      </c>
      <c r="N156" s="62">
        <f t="shared" si="81"/>
        <v>2083.3333333333335</v>
      </c>
      <c r="O156" s="62">
        <f t="shared" si="81"/>
        <v>2083.3333333333335</v>
      </c>
      <c r="P156" s="62">
        <f t="shared" si="81"/>
        <v>2083.3333333333335</v>
      </c>
      <c r="Q156" s="62">
        <f t="shared" si="81"/>
        <v>2083.3333333333335</v>
      </c>
      <c r="R156" s="62">
        <f t="shared" si="81"/>
        <v>2083.3333333333335</v>
      </c>
      <c r="S156" s="62">
        <f t="shared" si="81"/>
        <v>2083.3333333333335</v>
      </c>
      <c r="T156" s="62">
        <f t="shared" si="81"/>
        <v>2083.3333333333335</v>
      </c>
      <c r="U156" s="62">
        <f t="shared" si="81"/>
        <v>2083.3333333333335</v>
      </c>
      <c r="V156" s="62">
        <f t="shared" si="81"/>
        <v>2083.3333333333335</v>
      </c>
    </row>
    <row r="157" spans="1:22" ht="21" customHeight="1" x14ac:dyDescent="0.15">
      <c r="A157" s="113"/>
      <c r="B157" s="109"/>
      <c r="C157" s="109"/>
      <c r="D157" s="109"/>
      <c r="E157" s="109"/>
      <c r="F157" s="109"/>
      <c r="G157" s="110"/>
      <c r="H157" s="40">
        <v>3351</v>
      </c>
      <c r="I157" s="41" t="s">
        <v>137</v>
      </c>
      <c r="J157" s="62">
        <v>2008.8</v>
      </c>
      <c r="K157" s="62">
        <f t="shared" si="79"/>
        <v>167.4</v>
      </c>
      <c r="L157" s="62">
        <v>167.4</v>
      </c>
      <c r="M157" s="62">
        <v>167.4</v>
      </c>
      <c r="N157" s="62">
        <v>167.4</v>
      </c>
      <c r="O157" s="62">
        <v>167.4</v>
      </c>
      <c r="P157" s="62">
        <v>167.4</v>
      </c>
      <c r="Q157" s="62">
        <v>167.4</v>
      </c>
      <c r="R157" s="62">
        <v>167.4</v>
      </c>
      <c r="S157" s="62">
        <v>167.4</v>
      </c>
      <c r="T157" s="62">
        <v>167.4</v>
      </c>
      <c r="U157" s="62">
        <v>167.4</v>
      </c>
      <c r="V157" s="62">
        <v>167.4</v>
      </c>
    </row>
    <row r="158" spans="1:22" ht="21" customHeight="1" x14ac:dyDescent="0.15">
      <c r="A158" s="113"/>
      <c r="B158" s="109"/>
      <c r="C158" s="109"/>
      <c r="D158" s="109"/>
      <c r="E158" s="109"/>
      <c r="F158" s="109"/>
      <c r="G158" s="110"/>
      <c r="H158" s="40">
        <v>3361</v>
      </c>
      <c r="I158" s="41" t="s">
        <v>55</v>
      </c>
      <c r="J158" s="62">
        <v>1980</v>
      </c>
      <c r="K158" s="62">
        <f t="shared" si="79"/>
        <v>165</v>
      </c>
      <c r="L158" s="62">
        <v>165</v>
      </c>
      <c r="M158" s="62">
        <v>165</v>
      </c>
      <c r="N158" s="62">
        <v>165</v>
      </c>
      <c r="O158" s="62">
        <v>165</v>
      </c>
      <c r="P158" s="62">
        <v>165</v>
      </c>
      <c r="Q158" s="62">
        <v>165</v>
      </c>
      <c r="R158" s="62">
        <v>165</v>
      </c>
      <c r="S158" s="62">
        <v>165</v>
      </c>
      <c r="T158" s="62">
        <v>165</v>
      </c>
      <c r="U158" s="62">
        <v>165</v>
      </c>
      <c r="V158" s="62">
        <v>165</v>
      </c>
    </row>
    <row r="159" spans="1:22" ht="21" customHeight="1" x14ac:dyDescent="0.15">
      <c r="A159" s="113"/>
      <c r="B159" s="109"/>
      <c r="C159" s="109"/>
      <c r="D159" s="109"/>
      <c r="E159" s="109"/>
      <c r="F159" s="109"/>
      <c r="G159" s="110"/>
      <c r="H159" s="40">
        <v>3691</v>
      </c>
      <c r="I159" s="41" t="s">
        <v>70</v>
      </c>
      <c r="J159" s="62">
        <v>1248</v>
      </c>
      <c r="K159" s="62">
        <f t="shared" si="79"/>
        <v>104</v>
      </c>
      <c r="L159" s="62">
        <v>104</v>
      </c>
      <c r="M159" s="62">
        <v>104</v>
      </c>
      <c r="N159" s="62">
        <v>104</v>
      </c>
      <c r="O159" s="62">
        <v>104</v>
      </c>
      <c r="P159" s="62">
        <v>104</v>
      </c>
      <c r="Q159" s="62">
        <v>104</v>
      </c>
      <c r="R159" s="62">
        <v>104</v>
      </c>
      <c r="S159" s="62">
        <v>104</v>
      </c>
      <c r="T159" s="62">
        <v>104</v>
      </c>
      <c r="U159" s="62">
        <v>104</v>
      </c>
      <c r="V159" s="62">
        <v>104</v>
      </c>
    </row>
    <row r="160" spans="1:22" ht="21" customHeight="1" x14ac:dyDescent="0.15">
      <c r="A160" s="113"/>
      <c r="B160" s="109"/>
      <c r="C160" s="109"/>
      <c r="D160" s="109"/>
      <c r="E160" s="109"/>
      <c r="F160" s="109"/>
      <c r="G160" s="110"/>
      <c r="H160" s="40">
        <v>3721</v>
      </c>
      <c r="I160" s="41" t="s">
        <v>41</v>
      </c>
      <c r="J160" s="62">
        <v>2940</v>
      </c>
      <c r="K160" s="62">
        <f t="shared" si="79"/>
        <v>245</v>
      </c>
      <c r="L160" s="62">
        <v>245</v>
      </c>
      <c r="M160" s="62">
        <v>245</v>
      </c>
      <c r="N160" s="62">
        <v>245</v>
      </c>
      <c r="O160" s="62">
        <v>245</v>
      </c>
      <c r="P160" s="62">
        <v>245</v>
      </c>
      <c r="Q160" s="62">
        <v>245</v>
      </c>
      <c r="R160" s="62">
        <v>245</v>
      </c>
      <c r="S160" s="62">
        <v>245</v>
      </c>
      <c r="T160" s="62">
        <v>245</v>
      </c>
      <c r="U160" s="62">
        <v>245</v>
      </c>
      <c r="V160" s="62">
        <v>245</v>
      </c>
    </row>
    <row r="161" spans="1:22" ht="21" customHeight="1" x14ac:dyDescent="0.15">
      <c r="A161" s="113"/>
      <c r="B161" s="109"/>
      <c r="C161" s="109"/>
      <c r="D161" s="109"/>
      <c r="E161" s="109"/>
      <c r="F161" s="109"/>
      <c r="G161" s="110"/>
      <c r="H161" s="40">
        <v>3751</v>
      </c>
      <c r="I161" s="41" t="s">
        <v>32</v>
      </c>
      <c r="J161" s="62">
        <v>5520</v>
      </c>
      <c r="K161" s="62">
        <f t="shared" si="79"/>
        <v>460</v>
      </c>
      <c r="L161" s="62">
        <v>460</v>
      </c>
      <c r="M161" s="62">
        <v>460</v>
      </c>
      <c r="N161" s="62">
        <v>460</v>
      </c>
      <c r="O161" s="62">
        <v>460</v>
      </c>
      <c r="P161" s="62">
        <v>460</v>
      </c>
      <c r="Q161" s="62">
        <v>460</v>
      </c>
      <c r="R161" s="62">
        <v>460</v>
      </c>
      <c r="S161" s="62">
        <v>460</v>
      </c>
      <c r="T161" s="62">
        <v>460</v>
      </c>
      <c r="U161" s="62">
        <v>460</v>
      </c>
      <c r="V161" s="62">
        <v>460</v>
      </c>
    </row>
    <row r="162" spans="1:22" ht="21" customHeight="1" x14ac:dyDescent="0.15">
      <c r="A162" s="113"/>
      <c r="B162" s="109"/>
      <c r="C162" s="109"/>
      <c r="D162" s="109"/>
      <c r="E162" s="109"/>
      <c r="F162" s="109"/>
      <c r="G162" s="110"/>
      <c r="H162" s="40">
        <v>3791</v>
      </c>
      <c r="I162" s="41" t="s">
        <v>42</v>
      </c>
      <c r="J162" s="62">
        <v>1632</v>
      </c>
      <c r="K162" s="62">
        <f t="shared" si="79"/>
        <v>136</v>
      </c>
      <c r="L162" s="62">
        <v>136</v>
      </c>
      <c r="M162" s="62">
        <v>136</v>
      </c>
      <c r="N162" s="62">
        <v>136</v>
      </c>
      <c r="O162" s="62">
        <v>136</v>
      </c>
      <c r="P162" s="62">
        <v>136</v>
      </c>
      <c r="Q162" s="62">
        <v>136</v>
      </c>
      <c r="R162" s="62">
        <v>136</v>
      </c>
      <c r="S162" s="62">
        <v>136</v>
      </c>
      <c r="T162" s="62">
        <v>136</v>
      </c>
      <c r="U162" s="62">
        <v>136</v>
      </c>
      <c r="V162" s="62">
        <v>136</v>
      </c>
    </row>
    <row r="163" spans="1:22" ht="21" customHeight="1" x14ac:dyDescent="0.15">
      <c r="A163" s="113"/>
      <c r="B163" s="109"/>
      <c r="C163" s="109"/>
      <c r="D163" s="109"/>
      <c r="E163" s="109"/>
      <c r="F163" s="109"/>
      <c r="G163" s="110"/>
      <c r="H163" s="40">
        <v>4411</v>
      </c>
      <c r="I163" s="41" t="s">
        <v>59</v>
      </c>
      <c r="J163" s="62">
        <v>5040</v>
      </c>
      <c r="K163" s="62">
        <f t="shared" si="79"/>
        <v>420</v>
      </c>
      <c r="L163" s="62">
        <v>420</v>
      </c>
      <c r="M163" s="62">
        <v>420</v>
      </c>
      <c r="N163" s="62">
        <v>420</v>
      </c>
      <c r="O163" s="62">
        <v>420</v>
      </c>
      <c r="P163" s="62">
        <v>420</v>
      </c>
      <c r="Q163" s="62">
        <v>420</v>
      </c>
      <c r="R163" s="62">
        <v>420</v>
      </c>
      <c r="S163" s="62">
        <v>420</v>
      </c>
      <c r="T163" s="62">
        <v>420</v>
      </c>
      <c r="U163" s="62">
        <v>420</v>
      </c>
      <c r="V163" s="62">
        <v>420</v>
      </c>
    </row>
    <row r="164" spans="1:22" ht="21" customHeight="1" x14ac:dyDescent="0.15">
      <c r="A164" s="115" t="s">
        <v>33</v>
      </c>
      <c r="B164" s="115"/>
      <c r="C164" s="115"/>
      <c r="D164" s="115"/>
      <c r="E164" s="115"/>
      <c r="F164" s="115"/>
      <c r="G164" s="115"/>
      <c r="H164" s="115"/>
      <c r="I164" s="115"/>
      <c r="J164" s="62">
        <f t="shared" ref="J164:V164" si="82">SUM(J152:J163)</f>
        <v>80042.399999999994</v>
      </c>
      <c r="K164" s="62">
        <f t="shared" si="82"/>
        <v>6670.2</v>
      </c>
      <c r="L164" s="62">
        <f t="shared" si="82"/>
        <v>6670.2</v>
      </c>
      <c r="M164" s="62">
        <f t="shared" si="82"/>
        <v>6670.2</v>
      </c>
      <c r="N164" s="62">
        <f t="shared" si="82"/>
        <v>6670.2</v>
      </c>
      <c r="O164" s="62">
        <f t="shared" si="82"/>
        <v>6670.2</v>
      </c>
      <c r="P164" s="62">
        <f t="shared" si="82"/>
        <v>6670.2</v>
      </c>
      <c r="Q164" s="62">
        <f t="shared" si="82"/>
        <v>6670.2</v>
      </c>
      <c r="R164" s="62">
        <f t="shared" si="82"/>
        <v>6670.2</v>
      </c>
      <c r="S164" s="62">
        <f t="shared" si="82"/>
        <v>6670.2</v>
      </c>
      <c r="T164" s="62">
        <f t="shared" si="82"/>
        <v>6670.2</v>
      </c>
      <c r="U164" s="62">
        <f t="shared" si="82"/>
        <v>6670.2</v>
      </c>
      <c r="V164" s="62">
        <f t="shared" si="82"/>
        <v>6670.2</v>
      </c>
    </row>
    <row r="165" spans="1:22" ht="21" customHeight="1" x14ac:dyDescent="0.15">
      <c r="A165" s="113">
        <v>1</v>
      </c>
      <c r="B165" s="109" t="s">
        <v>21</v>
      </c>
      <c r="C165" s="109" t="s">
        <v>149</v>
      </c>
      <c r="D165" s="109" t="s">
        <v>150</v>
      </c>
      <c r="E165" s="109">
        <v>404</v>
      </c>
      <c r="F165" s="109" t="s">
        <v>151</v>
      </c>
      <c r="G165" s="109" t="s">
        <v>25</v>
      </c>
      <c r="H165" s="40">
        <v>2121</v>
      </c>
      <c r="I165" s="41" t="s">
        <v>130</v>
      </c>
      <c r="J165" s="62">
        <v>1281.5999999999999</v>
      </c>
      <c r="K165" s="62">
        <f t="shared" ref="K165:K176" si="83">J165/12</f>
        <v>106.8</v>
      </c>
      <c r="L165" s="62">
        <v>106.8</v>
      </c>
      <c r="M165" s="62">
        <v>106.8</v>
      </c>
      <c r="N165" s="62">
        <v>106.8</v>
      </c>
      <c r="O165" s="62">
        <v>106.8</v>
      </c>
      <c r="P165" s="62">
        <v>106.8</v>
      </c>
      <c r="Q165" s="62">
        <v>106.8</v>
      </c>
      <c r="R165" s="62">
        <v>106.8</v>
      </c>
      <c r="S165" s="62">
        <v>106.8</v>
      </c>
      <c r="T165" s="62">
        <v>106.8</v>
      </c>
      <c r="U165" s="62">
        <v>106.8</v>
      </c>
      <c r="V165" s="62">
        <v>106.8</v>
      </c>
    </row>
    <row r="166" spans="1:22" ht="21" customHeight="1" x14ac:dyDescent="0.15">
      <c r="A166" s="113"/>
      <c r="B166" s="109"/>
      <c r="C166" s="109"/>
      <c r="D166" s="109"/>
      <c r="E166" s="109"/>
      <c r="F166" s="109"/>
      <c r="G166" s="109"/>
      <c r="H166" s="40">
        <v>2151</v>
      </c>
      <c r="I166" s="41" t="s">
        <v>27</v>
      </c>
      <c r="J166" s="62">
        <v>1533.6</v>
      </c>
      <c r="K166" s="62">
        <f t="shared" si="83"/>
        <v>127.8</v>
      </c>
      <c r="L166" s="62">
        <v>127.8</v>
      </c>
      <c r="M166" s="62">
        <v>127.8</v>
      </c>
      <c r="N166" s="62">
        <v>127.8</v>
      </c>
      <c r="O166" s="62">
        <v>127.8</v>
      </c>
      <c r="P166" s="62">
        <v>127.8</v>
      </c>
      <c r="Q166" s="62">
        <v>127.8</v>
      </c>
      <c r="R166" s="62">
        <v>127.8</v>
      </c>
      <c r="S166" s="62">
        <v>127.8</v>
      </c>
      <c r="T166" s="62">
        <v>127.8</v>
      </c>
      <c r="U166" s="62">
        <v>127.8</v>
      </c>
      <c r="V166" s="62">
        <v>127.8</v>
      </c>
    </row>
    <row r="167" spans="1:22" ht="21" customHeight="1" x14ac:dyDescent="0.15">
      <c r="A167" s="113"/>
      <c r="B167" s="109"/>
      <c r="C167" s="109"/>
      <c r="D167" s="109"/>
      <c r="E167" s="109"/>
      <c r="F167" s="109"/>
      <c r="G167" s="109"/>
      <c r="H167" s="40">
        <v>2211</v>
      </c>
      <c r="I167" s="41" t="s">
        <v>28</v>
      </c>
      <c r="J167" s="62">
        <v>80000</v>
      </c>
      <c r="K167" s="62">
        <f t="shared" si="83"/>
        <v>6666.666666666667</v>
      </c>
      <c r="L167" s="62">
        <f>K167</f>
        <v>6666.666666666667</v>
      </c>
      <c r="M167" s="62">
        <f t="shared" ref="M167:V167" si="84">L167</f>
        <v>6666.666666666667</v>
      </c>
      <c r="N167" s="62">
        <f t="shared" si="84"/>
        <v>6666.666666666667</v>
      </c>
      <c r="O167" s="62">
        <f t="shared" si="84"/>
        <v>6666.666666666667</v>
      </c>
      <c r="P167" s="62">
        <f t="shared" si="84"/>
        <v>6666.666666666667</v>
      </c>
      <c r="Q167" s="62">
        <f t="shared" si="84"/>
        <v>6666.666666666667</v>
      </c>
      <c r="R167" s="62">
        <f t="shared" si="84"/>
        <v>6666.666666666667</v>
      </c>
      <c r="S167" s="62">
        <f t="shared" si="84"/>
        <v>6666.666666666667</v>
      </c>
      <c r="T167" s="62">
        <f t="shared" si="84"/>
        <v>6666.666666666667</v>
      </c>
      <c r="U167" s="62">
        <f t="shared" si="84"/>
        <v>6666.666666666667</v>
      </c>
      <c r="V167" s="62">
        <f t="shared" si="84"/>
        <v>6666.666666666667</v>
      </c>
    </row>
    <row r="168" spans="1:22" ht="21" customHeight="1" x14ac:dyDescent="0.15">
      <c r="A168" s="113"/>
      <c r="B168" s="109"/>
      <c r="C168" s="109"/>
      <c r="D168" s="109"/>
      <c r="E168" s="109"/>
      <c r="F168" s="109"/>
      <c r="G168" s="109"/>
      <c r="H168" s="40">
        <v>2561</v>
      </c>
      <c r="I168" s="41" t="s">
        <v>52</v>
      </c>
      <c r="J168" s="62">
        <v>3174</v>
      </c>
      <c r="K168" s="62">
        <f t="shared" si="83"/>
        <v>264.5</v>
      </c>
      <c r="L168" s="62">
        <v>264.5</v>
      </c>
      <c r="M168" s="62">
        <v>264.5</v>
      </c>
      <c r="N168" s="62">
        <v>264.5</v>
      </c>
      <c r="O168" s="62">
        <v>264.5</v>
      </c>
      <c r="P168" s="62">
        <v>264.5</v>
      </c>
      <c r="Q168" s="62">
        <v>264.5</v>
      </c>
      <c r="R168" s="62">
        <v>264.5</v>
      </c>
      <c r="S168" s="62">
        <v>264.5</v>
      </c>
      <c r="T168" s="62">
        <v>264.5</v>
      </c>
      <c r="U168" s="62">
        <v>264.5</v>
      </c>
      <c r="V168" s="62">
        <v>264.5</v>
      </c>
    </row>
    <row r="169" spans="1:22" ht="21" customHeight="1" x14ac:dyDescent="0.15">
      <c r="A169" s="113"/>
      <c r="B169" s="109"/>
      <c r="C169" s="109"/>
      <c r="D169" s="109"/>
      <c r="E169" s="109"/>
      <c r="F169" s="109"/>
      <c r="G169" s="109"/>
      <c r="H169" s="40">
        <v>2611</v>
      </c>
      <c r="I169" s="41" t="s">
        <v>85</v>
      </c>
      <c r="J169" s="62">
        <v>30000</v>
      </c>
      <c r="K169" s="62">
        <f t="shared" si="83"/>
        <v>2500</v>
      </c>
      <c r="L169" s="62">
        <f>K169</f>
        <v>2500</v>
      </c>
      <c r="M169" s="62">
        <f t="shared" ref="M169:V169" si="85">L169</f>
        <v>2500</v>
      </c>
      <c r="N169" s="62">
        <f t="shared" si="85"/>
        <v>2500</v>
      </c>
      <c r="O169" s="62">
        <f t="shared" si="85"/>
        <v>2500</v>
      </c>
      <c r="P169" s="62">
        <f t="shared" si="85"/>
        <v>2500</v>
      </c>
      <c r="Q169" s="62">
        <f t="shared" si="85"/>
        <v>2500</v>
      </c>
      <c r="R169" s="62">
        <f t="shared" si="85"/>
        <v>2500</v>
      </c>
      <c r="S169" s="62">
        <f t="shared" si="85"/>
        <v>2500</v>
      </c>
      <c r="T169" s="62">
        <f t="shared" si="85"/>
        <v>2500</v>
      </c>
      <c r="U169" s="62">
        <f t="shared" si="85"/>
        <v>2500</v>
      </c>
      <c r="V169" s="62">
        <f t="shared" si="85"/>
        <v>2500</v>
      </c>
    </row>
    <row r="170" spans="1:22" ht="21" customHeight="1" x14ac:dyDescent="0.15">
      <c r="A170" s="113"/>
      <c r="B170" s="109"/>
      <c r="C170" s="109"/>
      <c r="D170" s="109"/>
      <c r="E170" s="109"/>
      <c r="F170" s="109"/>
      <c r="G170" s="109"/>
      <c r="H170" s="40">
        <v>2711</v>
      </c>
      <c r="I170" s="41" t="s">
        <v>34</v>
      </c>
      <c r="J170" s="62">
        <v>2877.6</v>
      </c>
      <c r="K170" s="62">
        <f t="shared" si="83"/>
        <v>239.79999999999998</v>
      </c>
      <c r="L170" s="62">
        <v>239.8</v>
      </c>
      <c r="M170" s="62">
        <v>239.8</v>
      </c>
      <c r="N170" s="62">
        <v>239.8</v>
      </c>
      <c r="O170" s="62">
        <v>239.8</v>
      </c>
      <c r="P170" s="62">
        <v>239.8</v>
      </c>
      <c r="Q170" s="62">
        <v>239.8</v>
      </c>
      <c r="R170" s="62">
        <v>239.8</v>
      </c>
      <c r="S170" s="62">
        <v>239.8</v>
      </c>
      <c r="T170" s="62">
        <v>239.8</v>
      </c>
      <c r="U170" s="62">
        <v>239.8</v>
      </c>
      <c r="V170" s="62">
        <v>239.8</v>
      </c>
    </row>
    <row r="171" spans="1:22" ht="21" customHeight="1" x14ac:dyDescent="0.15">
      <c r="A171" s="113"/>
      <c r="B171" s="109"/>
      <c r="C171" s="109"/>
      <c r="D171" s="109"/>
      <c r="E171" s="109"/>
      <c r="F171" s="109"/>
      <c r="G171" s="109"/>
      <c r="H171" s="40">
        <v>2731</v>
      </c>
      <c r="I171" s="41" t="s">
        <v>136</v>
      </c>
      <c r="J171" s="62">
        <v>3414</v>
      </c>
      <c r="K171" s="62">
        <f t="shared" si="83"/>
        <v>284.5</v>
      </c>
      <c r="L171" s="62">
        <v>284.5</v>
      </c>
      <c r="M171" s="62">
        <v>284.5</v>
      </c>
      <c r="N171" s="62">
        <v>284.5</v>
      </c>
      <c r="O171" s="62">
        <v>284.5</v>
      </c>
      <c r="P171" s="62">
        <v>284.5</v>
      </c>
      <c r="Q171" s="62">
        <v>284.5</v>
      </c>
      <c r="R171" s="62">
        <v>284.5</v>
      </c>
      <c r="S171" s="62">
        <v>284.5</v>
      </c>
      <c r="T171" s="62">
        <v>284.5</v>
      </c>
      <c r="U171" s="62">
        <v>284.5</v>
      </c>
      <c r="V171" s="62">
        <v>284.5</v>
      </c>
    </row>
    <row r="172" spans="1:22" ht="21" customHeight="1" x14ac:dyDescent="0.15">
      <c r="A172" s="113"/>
      <c r="B172" s="109"/>
      <c r="C172" s="109"/>
      <c r="D172" s="109"/>
      <c r="E172" s="109"/>
      <c r="F172" s="109"/>
      <c r="G172" s="109"/>
      <c r="H172" s="40">
        <v>2741</v>
      </c>
      <c r="I172" s="41" t="s">
        <v>35</v>
      </c>
      <c r="J172" s="62">
        <v>4638</v>
      </c>
      <c r="K172" s="62">
        <f t="shared" si="83"/>
        <v>386.5</v>
      </c>
      <c r="L172" s="62">
        <v>386.5</v>
      </c>
      <c r="M172" s="62">
        <v>386.5</v>
      </c>
      <c r="N172" s="62">
        <v>386.5</v>
      </c>
      <c r="O172" s="62">
        <v>386.5</v>
      </c>
      <c r="P172" s="62">
        <v>386.5</v>
      </c>
      <c r="Q172" s="62">
        <v>386.5</v>
      </c>
      <c r="R172" s="62">
        <v>386.5</v>
      </c>
      <c r="S172" s="62">
        <v>386.5</v>
      </c>
      <c r="T172" s="62">
        <v>386.5</v>
      </c>
      <c r="U172" s="62">
        <v>386.5</v>
      </c>
      <c r="V172" s="62">
        <v>386.5</v>
      </c>
    </row>
    <row r="173" spans="1:22" ht="27" customHeight="1" x14ac:dyDescent="0.15">
      <c r="A173" s="113"/>
      <c r="B173" s="109"/>
      <c r="C173" s="109"/>
      <c r="D173" s="109"/>
      <c r="E173" s="109"/>
      <c r="F173" s="109"/>
      <c r="G173" s="109"/>
      <c r="H173" s="40">
        <v>3361</v>
      </c>
      <c r="I173" s="41" t="s">
        <v>29</v>
      </c>
      <c r="J173" s="62">
        <v>2382</v>
      </c>
      <c r="K173" s="62">
        <f t="shared" si="83"/>
        <v>198.5</v>
      </c>
      <c r="L173" s="62">
        <v>198.5</v>
      </c>
      <c r="M173" s="62">
        <v>198.5</v>
      </c>
      <c r="N173" s="62">
        <v>198.5</v>
      </c>
      <c r="O173" s="62">
        <v>198.5</v>
      </c>
      <c r="P173" s="62">
        <v>198.5</v>
      </c>
      <c r="Q173" s="62">
        <v>198.5</v>
      </c>
      <c r="R173" s="62">
        <v>198.5</v>
      </c>
      <c r="S173" s="62">
        <v>198.5</v>
      </c>
      <c r="T173" s="62">
        <v>198.5</v>
      </c>
      <c r="U173" s="62">
        <v>198.5</v>
      </c>
      <c r="V173" s="62">
        <v>198.5</v>
      </c>
    </row>
    <row r="174" spans="1:22" ht="21" customHeight="1" x14ac:dyDescent="0.15">
      <c r="A174" s="113"/>
      <c r="B174" s="109"/>
      <c r="C174" s="109"/>
      <c r="D174" s="109"/>
      <c r="E174" s="109"/>
      <c r="F174" s="109"/>
      <c r="G174" s="109"/>
      <c r="H174" s="40">
        <v>3751</v>
      </c>
      <c r="I174" s="41" t="s">
        <v>32</v>
      </c>
      <c r="J174" s="62">
        <v>3600</v>
      </c>
      <c r="K174" s="62">
        <f t="shared" si="83"/>
        <v>300</v>
      </c>
      <c r="L174" s="62">
        <v>300</v>
      </c>
      <c r="M174" s="62">
        <v>300</v>
      </c>
      <c r="N174" s="62">
        <v>300</v>
      </c>
      <c r="O174" s="62">
        <v>300</v>
      </c>
      <c r="P174" s="62">
        <v>300</v>
      </c>
      <c r="Q174" s="62">
        <v>300</v>
      </c>
      <c r="R174" s="62">
        <v>300</v>
      </c>
      <c r="S174" s="62">
        <v>300</v>
      </c>
      <c r="T174" s="62">
        <v>300</v>
      </c>
      <c r="U174" s="62">
        <v>300</v>
      </c>
      <c r="V174" s="62">
        <v>300</v>
      </c>
    </row>
    <row r="175" spans="1:22" ht="21" customHeight="1" x14ac:dyDescent="0.15">
      <c r="A175" s="113"/>
      <c r="B175" s="109"/>
      <c r="C175" s="109"/>
      <c r="D175" s="109"/>
      <c r="E175" s="109"/>
      <c r="F175" s="109"/>
      <c r="G175" s="109"/>
      <c r="H175" s="40">
        <v>3791</v>
      </c>
      <c r="I175" s="41" t="s">
        <v>42</v>
      </c>
      <c r="J175" s="62">
        <v>3580.8</v>
      </c>
      <c r="K175" s="62">
        <f t="shared" si="83"/>
        <v>298.40000000000003</v>
      </c>
      <c r="L175" s="62">
        <v>298.39999999999998</v>
      </c>
      <c r="M175" s="62">
        <v>298.39999999999998</v>
      </c>
      <c r="N175" s="62">
        <v>298.39999999999998</v>
      </c>
      <c r="O175" s="62">
        <v>298.39999999999998</v>
      </c>
      <c r="P175" s="62">
        <v>298.39999999999998</v>
      </c>
      <c r="Q175" s="62">
        <v>298.39999999999998</v>
      </c>
      <c r="R175" s="62">
        <v>298.39999999999998</v>
      </c>
      <c r="S175" s="62">
        <v>298.39999999999998</v>
      </c>
      <c r="T175" s="62">
        <v>298.39999999999998</v>
      </c>
      <c r="U175" s="62">
        <v>298.39999999999998</v>
      </c>
      <c r="V175" s="62">
        <v>298.39999999999998</v>
      </c>
    </row>
    <row r="176" spans="1:22" ht="21" customHeight="1" x14ac:dyDescent="0.15">
      <c r="A176" s="57"/>
      <c r="B176" s="50"/>
      <c r="C176" s="50"/>
      <c r="D176" s="50"/>
      <c r="E176" s="50"/>
      <c r="F176" s="50"/>
      <c r="G176" s="50"/>
      <c r="H176" s="40">
        <v>4411</v>
      </c>
      <c r="I176" s="41" t="s">
        <v>59</v>
      </c>
      <c r="J176" s="62">
        <v>173000</v>
      </c>
      <c r="K176" s="62">
        <f t="shared" si="83"/>
        <v>14416.666666666666</v>
      </c>
      <c r="L176" s="62">
        <f>K176</f>
        <v>14416.666666666666</v>
      </c>
      <c r="M176" s="62">
        <f t="shared" ref="M176:V176" si="86">L176</f>
        <v>14416.666666666666</v>
      </c>
      <c r="N176" s="62">
        <f t="shared" si="86"/>
        <v>14416.666666666666</v>
      </c>
      <c r="O176" s="62">
        <f t="shared" si="86"/>
        <v>14416.666666666666</v>
      </c>
      <c r="P176" s="62">
        <f t="shared" si="86"/>
        <v>14416.666666666666</v>
      </c>
      <c r="Q176" s="62">
        <f t="shared" si="86"/>
        <v>14416.666666666666</v>
      </c>
      <c r="R176" s="62">
        <f t="shared" si="86"/>
        <v>14416.666666666666</v>
      </c>
      <c r="S176" s="62">
        <f t="shared" si="86"/>
        <v>14416.666666666666</v>
      </c>
      <c r="T176" s="62">
        <f t="shared" si="86"/>
        <v>14416.666666666666</v>
      </c>
      <c r="U176" s="62">
        <f t="shared" si="86"/>
        <v>14416.666666666666</v>
      </c>
      <c r="V176" s="62">
        <f t="shared" si="86"/>
        <v>14416.666666666666</v>
      </c>
    </row>
    <row r="177" spans="1:22" ht="18" customHeight="1" x14ac:dyDescent="0.15">
      <c r="A177" s="113" t="s">
        <v>33</v>
      </c>
      <c r="B177" s="113"/>
      <c r="C177" s="113"/>
      <c r="D177" s="113"/>
      <c r="E177" s="113"/>
      <c r="F177" s="113"/>
      <c r="G177" s="113"/>
      <c r="H177" s="113"/>
      <c r="I177" s="113"/>
      <c r="J177" s="62">
        <f>SUM(J165:J176)</f>
        <v>309481.59999999998</v>
      </c>
      <c r="K177" s="62">
        <f>SUM(K165:K176)</f>
        <v>25790.133333333331</v>
      </c>
      <c r="L177" s="62">
        <f t="shared" ref="L177:V177" si="87">SUM(L165:L176)</f>
        <v>25790.133333333331</v>
      </c>
      <c r="M177" s="62">
        <f t="shared" si="87"/>
        <v>25790.133333333331</v>
      </c>
      <c r="N177" s="62">
        <f t="shared" si="87"/>
        <v>25790.133333333331</v>
      </c>
      <c r="O177" s="62">
        <f t="shared" si="87"/>
        <v>25790.133333333331</v>
      </c>
      <c r="P177" s="62">
        <f t="shared" si="87"/>
        <v>25790.133333333331</v>
      </c>
      <c r="Q177" s="62">
        <f t="shared" si="87"/>
        <v>25790.133333333331</v>
      </c>
      <c r="R177" s="62">
        <f t="shared" si="87"/>
        <v>25790.133333333331</v>
      </c>
      <c r="S177" s="62">
        <f t="shared" si="87"/>
        <v>25790.133333333331</v>
      </c>
      <c r="T177" s="62">
        <f t="shared" si="87"/>
        <v>25790.133333333331</v>
      </c>
      <c r="U177" s="62">
        <f t="shared" si="87"/>
        <v>25790.133333333331</v>
      </c>
      <c r="V177" s="62">
        <f t="shared" si="87"/>
        <v>25790.133333333331</v>
      </c>
    </row>
    <row r="178" spans="1:22" ht="23.25" customHeight="1" x14ac:dyDescent="0.15">
      <c r="A178" s="113">
        <v>1</v>
      </c>
      <c r="B178" s="109" t="s">
        <v>21</v>
      </c>
      <c r="C178" s="109" t="s">
        <v>152</v>
      </c>
      <c r="D178" s="109" t="s">
        <v>153</v>
      </c>
      <c r="E178" s="109">
        <v>403</v>
      </c>
      <c r="F178" s="109" t="s">
        <v>154</v>
      </c>
      <c r="G178" s="109" t="s">
        <v>25</v>
      </c>
      <c r="H178" s="40">
        <v>2121</v>
      </c>
      <c r="I178" s="41" t="s">
        <v>130</v>
      </c>
      <c r="J178" s="62">
        <v>1293.5999999999999</v>
      </c>
      <c r="K178" s="62">
        <f>J178/12</f>
        <v>107.8</v>
      </c>
      <c r="L178" s="62">
        <v>107.8</v>
      </c>
      <c r="M178" s="62">
        <v>107.8</v>
      </c>
      <c r="N178" s="62">
        <v>107.8</v>
      </c>
      <c r="O178" s="62">
        <v>107.8</v>
      </c>
      <c r="P178" s="62">
        <v>107.8</v>
      </c>
      <c r="Q178" s="62">
        <v>107.8</v>
      </c>
      <c r="R178" s="62">
        <v>107.8</v>
      </c>
      <c r="S178" s="62">
        <v>107.8</v>
      </c>
      <c r="T178" s="62">
        <v>107.8</v>
      </c>
      <c r="U178" s="62">
        <v>107.8</v>
      </c>
      <c r="V178" s="62">
        <v>107.8</v>
      </c>
    </row>
    <row r="179" spans="1:22" ht="21" customHeight="1" x14ac:dyDescent="0.15">
      <c r="A179" s="113"/>
      <c r="B179" s="109"/>
      <c r="C179" s="109"/>
      <c r="D179" s="109"/>
      <c r="E179" s="109"/>
      <c r="F179" s="109"/>
      <c r="G179" s="109"/>
      <c r="H179" s="40">
        <v>2151</v>
      </c>
      <c r="I179" s="41" t="s">
        <v>27</v>
      </c>
      <c r="J179" s="62">
        <v>1227.5999999999999</v>
      </c>
      <c r="K179" s="62">
        <f>J179/12</f>
        <v>102.3</v>
      </c>
      <c r="L179" s="62">
        <v>102.3</v>
      </c>
      <c r="M179" s="62">
        <v>102.3</v>
      </c>
      <c r="N179" s="62">
        <v>102.3</v>
      </c>
      <c r="O179" s="62">
        <v>102.3</v>
      </c>
      <c r="P179" s="62">
        <v>102.3</v>
      </c>
      <c r="Q179" s="62">
        <v>102.3</v>
      </c>
      <c r="R179" s="62">
        <v>102.3</v>
      </c>
      <c r="S179" s="62">
        <v>102.3</v>
      </c>
      <c r="T179" s="62">
        <v>102.3</v>
      </c>
      <c r="U179" s="62">
        <v>102.3</v>
      </c>
      <c r="V179" s="62">
        <v>102.3</v>
      </c>
    </row>
    <row r="180" spans="1:22" ht="21" customHeight="1" x14ac:dyDescent="0.15">
      <c r="A180" s="113"/>
      <c r="B180" s="109"/>
      <c r="C180" s="109"/>
      <c r="D180" s="109"/>
      <c r="E180" s="109"/>
      <c r="F180" s="109"/>
      <c r="G180" s="109"/>
      <c r="H180" s="40">
        <v>2211</v>
      </c>
      <c r="I180" s="41" t="s">
        <v>28</v>
      </c>
      <c r="J180" s="62">
        <v>4557.6000000000004</v>
      </c>
      <c r="K180" s="62">
        <f>J180/12</f>
        <v>379.8</v>
      </c>
      <c r="L180" s="62">
        <v>379.8</v>
      </c>
      <c r="M180" s="62">
        <v>379.8</v>
      </c>
      <c r="N180" s="62">
        <v>379.8</v>
      </c>
      <c r="O180" s="62">
        <v>379.8</v>
      </c>
      <c r="P180" s="62">
        <v>379.8</v>
      </c>
      <c r="Q180" s="62">
        <v>379.8</v>
      </c>
      <c r="R180" s="62">
        <v>379.8</v>
      </c>
      <c r="S180" s="62">
        <v>379.8</v>
      </c>
      <c r="T180" s="62">
        <v>379.8</v>
      </c>
      <c r="U180" s="62">
        <v>379.8</v>
      </c>
      <c r="V180" s="62">
        <v>379.8</v>
      </c>
    </row>
    <row r="181" spans="1:22" ht="21" customHeight="1" x14ac:dyDescent="0.15">
      <c r="A181" s="113"/>
      <c r="B181" s="109"/>
      <c r="C181" s="109"/>
      <c r="D181" s="109"/>
      <c r="E181" s="109"/>
      <c r="F181" s="109"/>
      <c r="G181" s="109"/>
      <c r="H181" s="40">
        <v>2741</v>
      </c>
      <c r="I181" s="41" t="s">
        <v>35</v>
      </c>
      <c r="J181" s="62">
        <v>1644</v>
      </c>
      <c r="K181" s="62">
        <f t="shared" ref="K181:K184" si="88">J181/12</f>
        <v>137</v>
      </c>
      <c r="L181" s="62">
        <v>137</v>
      </c>
      <c r="M181" s="62">
        <v>137</v>
      </c>
      <c r="N181" s="62">
        <v>137</v>
      </c>
      <c r="O181" s="62">
        <v>137</v>
      </c>
      <c r="P181" s="62">
        <v>137</v>
      </c>
      <c r="Q181" s="62">
        <v>137</v>
      </c>
      <c r="R181" s="62">
        <v>137</v>
      </c>
      <c r="S181" s="62">
        <v>137</v>
      </c>
      <c r="T181" s="62">
        <v>137</v>
      </c>
      <c r="U181" s="62">
        <v>137</v>
      </c>
      <c r="V181" s="62">
        <v>137</v>
      </c>
    </row>
    <row r="182" spans="1:22" ht="21" customHeight="1" x14ac:dyDescent="0.15">
      <c r="A182" s="113"/>
      <c r="B182" s="109"/>
      <c r="C182" s="109"/>
      <c r="D182" s="109"/>
      <c r="E182" s="109"/>
      <c r="F182" s="109"/>
      <c r="G182" s="109"/>
      <c r="H182" s="40">
        <v>3361</v>
      </c>
      <c r="I182" s="41" t="s">
        <v>55</v>
      </c>
      <c r="J182" s="62">
        <v>1614</v>
      </c>
      <c r="K182" s="62">
        <f t="shared" si="88"/>
        <v>134.5</v>
      </c>
      <c r="L182" s="62">
        <v>134.5</v>
      </c>
      <c r="M182" s="62">
        <v>134.5</v>
      </c>
      <c r="N182" s="62">
        <v>134.5</v>
      </c>
      <c r="O182" s="62">
        <v>134.5</v>
      </c>
      <c r="P182" s="62">
        <v>134.5</v>
      </c>
      <c r="Q182" s="62">
        <v>134.5</v>
      </c>
      <c r="R182" s="62">
        <v>134.5</v>
      </c>
      <c r="S182" s="62">
        <v>134.5</v>
      </c>
      <c r="T182" s="62">
        <v>134.5</v>
      </c>
      <c r="U182" s="62">
        <v>134.5</v>
      </c>
      <c r="V182" s="62">
        <v>134.5</v>
      </c>
    </row>
    <row r="183" spans="1:22" ht="21" customHeight="1" x14ac:dyDescent="0.15">
      <c r="A183" s="113"/>
      <c r="B183" s="109"/>
      <c r="C183" s="109"/>
      <c r="D183" s="109"/>
      <c r="E183" s="109"/>
      <c r="F183" s="109"/>
      <c r="G183" s="109"/>
      <c r="H183" s="40">
        <v>3691</v>
      </c>
      <c r="I183" s="41" t="s">
        <v>70</v>
      </c>
      <c r="J183" s="62">
        <v>1317.6</v>
      </c>
      <c r="K183" s="62">
        <f t="shared" si="88"/>
        <v>109.8</v>
      </c>
      <c r="L183" s="62">
        <v>109.8</v>
      </c>
      <c r="M183" s="62">
        <v>109.8</v>
      </c>
      <c r="N183" s="62">
        <v>109.8</v>
      </c>
      <c r="O183" s="62">
        <v>109.8</v>
      </c>
      <c r="P183" s="62">
        <v>109.8</v>
      </c>
      <c r="Q183" s="62">
        <v>109.8</v>
      </c>
      <c r="R183" s="62">
        <v>109.8</v>
      </c>
      <c r="S183" s="62">
        <v>109.8</v>
      </c>
      <c r="T183" s="62">
        <v>109.8</v>
      </c>
      <c r="U183" s="62">
        <v>109.8</v>
      </c>
      <c r="V183" s="62">
        <v>109.8</v>
      </c>
    </row>
    <row r="184" spans="1:22" ht="21" customHeight="1" x14ac:dyDescent="0.15">
      <c r="A184" s="113"/>
      <c r="B184" s="109"/>
      <c r="C184" s="109"/>
      <c r="D184" s="109"/>
      <c r="E184" s="109"/>
      <c r="F184" s="109"/>
      <c r="G184" s="109"/>
      <c r="H184" s="40">
        <v>3751</v>
      </c>
      <c r="I184" s="41" t="s">
        <v>32</v>
      </c>
      <c r="J184" s="62">
        <v>4200</v>
      </c>
      <c r="K184" s="62">
        <f t="shared" si="88"/>
        <v>350</v>
      </c>
      <c r="L184" s="62">
        <v>350</v>
      </c>
      <c r="M184" s="62">
        <v>350</v>
      </c>
      <c r="N184" s="62">
        <v>350</v>
      </c>
      <c r="O184" s="62">
        <v>350</v>
      </c>
      <c r="P184" s="62">
        <v>350</v>
      </c>
      <c r="Q184" s="62">
        <v>350</v>
      </c>
      <c r="R184" s="62">
        <v>350</v>
      </c>
      <c r="S184" s="62">
        <v>350</v>
      </c>
      <c r="T184" s="62">
        <v>350</v>
      </c>
      <c r="U184" s="62">
        <v>350</v>
      </c>
      <c r="V184" s="62">
        <v>350</v>
      </c>
    </row>
    <row r="185" spans="1:22" ht="21" customHeight="1" x14ac:dyDescent="0.15">
      <c r="A185" s="113" t="s">
        <v>33</v>
      </c>
      <c r="B185" s="113"/>
      <c r="C185" s="113"/>
      <c r="D185" s="113"/>
      <c r="E185" s="113"/>
      <c r="F185" s="113"/>
      <c r="G185" s="113"/>
      <c r="H185" s="113"/>
      <c r="I185" s="113"/>
      <c r="J185" s="62">
        <f t="shared" ref="J185:V185" si="89">SUM(J178:J184)</f>
        <v>15854.4</v>
      </c>
      <c r="K185" s="62">
        <f t="shared" si="89"/>
        <v>1321.1999999999998</v>
      </c>
      <c r="L185" s="62">
        <f t="shared" si="89"/>
        <v>1321.1999999999998</v>
      </c>
      <c r="M185" s="62">
        <f t="shared" si="89"/>
        <v>1321.1999999999998</v>
      </c>
      <c r="N185" s="62">
        <f t="shared" si="89"/>
        <v>1321.1999999999998</v>
      </c>
      <c r="O185" s="62">
        <f t="shared" si="89"/>
        <v>1321.1999999999998</v>
      </c>
      <c r="P185" s="62">
        <f t="shared" si="89"/>
        <v>1321.1999999999998</v>
      </c>
      <c r="Q185" s="62">
        <f t="shared" si="89"/>
        <v>1321.1999999999998</v>
      </c>
      <c r="R185" s="62">
        <f t="shared" si="89"/>
        <v>1321.1999999999998</v>
      </c>
      <c r="S185" s="62">
        <f t="shared" si="89"/>
        <v>1321.1999999999998</v>
      </c>
      <c r="T185" s="62">
        <f t="shared" si="89"/>
        <v>1321.1999999999998</v>
      </c>
      <c r="U185" s="62">
        <f t="shared" si="89"/>
        <v>1321.1999999999998</v>
      </c>
      <c r="V185" s="62">
        <f t="shared" si="89"/>
        <v>1321.1999999999998</v>
      </c>
    </row>
    <row r="186" spans="1:22" ht="21" customHeight="1" x14ac:dyDescent="0.15">
      <c r="A186" s="113">
        <v>1</v>
      </c>
      <c r="B186" s="109" t="s">
        <v>21</v>
      </c>
      <c r="C186" s="109" t="s">
        <v>155</v>
      </c>
      <c r="D186" s="109" t="s">
        <v>156</v>
      </c>
      <c r="E186" s="109">
        <v>407</v>
      </c>
      <c r="F186" s="109" t="s">
        <v>157</v>
      </c>
      <c r="G186" s="109" t="s">
        <v>25</v>
      </c>
      <c r="H186" s="40">
        <v>2121</v>
      </c>
      <c r="I186" s="41" t="s">
        <v>130</v>
      </c>
      <c r="J186" s="62">
        <v>1311.6</v>
      </c>
      <c r="K186" s="62">
        <f>J186/12</f>
        <v>109.3</v>
      </c>
      <c r="L186" s="62">
        <v>109.3</v>
      </c>
      <c r="M186" s="62">
        <v>109.3</v>
      </c>
      <c r="N186" s="62">
        <v>109.3</v>
      </c>
      <c r="O186" s="62">
        <v>109.3</v>
      </c>
      <c r="P186" s="62">
        <v>109.3</v>
      </c>
      <c r="Q186" s="62">
        <v>109.3</v>
      </c>
      <c r="R186" s="62">
        <v>109.3</v>
      </c>
      <c r="S186" s="62">
        <v>109.3</v>
      </c>
      <c r="T186" s="62">
        <v>109.3</v>
      </c>
      <c r="U186" s="62">
        <v>109.3</v>
      </c>
      <c r="V186" s="62">
        <v>109.3</v>
      </c>
    </row>
    <row r="187" spans="1:22" ht="21" customHeight="1" x14ac:dyDescent="0.15">
      <c r="A187" s="113"/>
      <c r="B187" s="109"/>
      <c r="C187" s="109"/>
      <c r="D187" s="109"/>
      <c r="E187" s="109"/>
      <c r="F187" s="109"/>
      <c r="G187" s="109"/>
      <c r="H187" s="40">
        <v>2151</v>
      </c>
      <c r="I187" s="41" t="s">
        <v>27</v>
      </c>
      <c r="J187" s="62">
        <v>1262.4000000000001</v>
      </c>
      <c r="K187" s="62">
        <f t="shared" ref="K187:K199" si="90">J187/12</f>
        <v>105.2</v>
      </c>
      <c r="L187" s="62">
        <v>105.2</v>
      </c>
      <c r="M187" s="62">
        <v>105.2</v>
      </c>
      <c r="N187" s="62">
        <v>105.2</v>
      </c>
      <c r="O187" s="62">
        <v>105.2</v>
      </c>
      <c r="P187" s="62">
        <v>105.2</v>
      </c>
      <c r="Q187" s="62">
        <v>105.2</v>
      </c>
      <c r="R187" s="62">
        <v>105.2</v>
      </c>
      <c r="S187" s="62">
        <v>105.2</v>
      </c>
      <c r="T187" s="62">
        <v>105.2</v>
      </c>
      <c r="U187" s="62">
        <v>105.2</v>
      </c>
      <c r="V187" s="62">
        <v>105.2</v>
      </c>
    </row>
    <row r="188" spans="1:22" ht="21" customHeight="1" x14ac:dyDescent="0.15">
      <c r="A188" s="113"/>
      <c r="B188" s="109"/>
      <c r="C188" s="109"/>
      <c r="D188" s="109"/>
      <c r="E188" s="109"/>
      <c r="F188" s="109"/>
      <c r="G188" s="109"/>
      <c r="H188" s="40">
        <v>2211</v>
      </c>
      <c r="I188" s="41" t="s">
        <v>28</v>
      </c>
      <c r="J188" s="62">
        <v>7618.8</v>
      </c>
      <c r="K188" s="62">
        <f t="shared" si="90"/>
        <v>634.9</v>
      </c>
      <c r="L188" s="62">
        <v>634.9</v>
      </c>
      <c r="M188" s="62">
        <v>634.9</v>
      </c>
      <c r="N188" s="62">
        <v>634.9</v>
      </c>
      <c r="O188" s="62">
        <v>634.9</v>
      </c>
      <c r="P188" s="62">
        <v>634.9</v>
      </c>
      <c r="Q188" s="62">
        <v>634.9</v>
      </c>
      <c r="R188" s="62">
        <v>634.9</v>
      </c>
      <c r="S188" s="62">
        <v>634.9</v>
      </c>
      <c r="T188" s="62">
        <v>634.9</v>
      </c>
      <c r="U188" s="62">
        <v>634.9</v>
      </c>
      <c r="V188" s="62">
        <v>634.9</v>
      </c>
    </row>
    <row r="189" spans="1:22" ht="21" customHeight="1" x14ac:dyDescent="0.15">
      <c r="A189" s="113"/>
      <c r="B189" s="109"/>
      <c r="C189" s="109"/>
      <c r="D189" s="109"/>
      <c r="E189" s="109"/>
      <c r="F189" s="109"/>
      <c r="G189" s="109"/>
      <c r="H189" s="40">
        <v>2231</v>
      </c>
      <c r="I189" s="41" t="s">
        <v>145</v>
      </c>
      <c r="J189" s="62">
        <v>4374</v>
      </c>
      <c r="K189" s="62">
        <f t="shared" si="90"/>
        <v>364.5</v>
      </c>
      <c r="L189" s="62">
        <v>364.5</v>
      </c>
      <c r="M189" s="62">
        <v>364.5</v>
      </c>
      <c r="N189" s="62">
        <v>364.5</v>
      </c>
      <c r="O189" s="62">
        <v>364.5</v>
      </c>
      <c r="P189" s="62">
        <v>364.5</v>
      </c>
      <c r="Q189" s="62">
        <v>364.5</v>
      </c>
      <c r="R189" s="62">
        <v>364.5</v>
      </c>
      <c r="S189" s="62">
        <v>364.5</v>
      </c>
      <c r="T189" s="62">
        <v>364.5</v>
      </c>
      <c r="U189" s="62">
        <v>364.5</v>
      </c>
      <c r="V189" s="62">
        <v>364.5</v>
      </c>
    </row>
    <row r="190" spans="1:22" ht="21" customHeight="1" x14ac:dyDescent="0.15">
      <c r="A190" s="113"/>
      <c r="B190" s="109"/>
      <c r="C190" s="109"/>
      <c r="D190" s="109"/>
      <c r="E190" s="109"/>
      <c r="F190" s="109"/>
      <c r="G190" s="109"/>
      <c r="H190" s="40">
        <v>2441</v>
      </c>
      <c r="I190" s="41" t="s">
        <v>49</v>
      </c>
      <c r="J190" s="62">
        <v>2517.6</v>
      </c>
      <c r="K190" s="62">
        <f t="shared" si="90"/>
        <v>209.79999999999998</v>
      </c>
      <c r="L190" s="62">
        <v>209.8</v>
      </c>
      <c r="M190" s="62">
        <v>209.8</v>
      </c>
      <c r="N190" s="62">
        <v>209.8</v>
      </c>
      <c r="O190" s="62">
        <v>209.8</v>
      </c>
      <c r="P190" s="62">
        <v>209.8</v>
      </c>
      <c r="Q190" s="62">
        <v>209.8</v>
      </c>
      <c r="R190" s="62">
        <v>209.8</v>
      </c>
      <c r="S190" s="62">
        <v>209.8</v>
      </c>
      <c r="T190" s="62">
        <v>209.8</v>
      </c>
      <c r="U190" s="62">
        <v>209.8</v>
      </c>
      <c r="V190" s="62">
        <v>209.8</v>
      </c>
    </row>
    <row r="191" spans="1:22" ht="21" customHeight="1" x14ac:dyDescent="0.15">
      <c r="A191" s="113"/>
      <c r="B191" s="109"/>
      <c r="C191" s="109"/>
      <c r="D191" s="109"/>
      <c r="E191" s="109"/>
      <c r="F191" s="109"/>
      <c r="G191" s="109"/>
      <c r="H191" s="40">
        <v>2461</v>
      </c>
      <c r="I191" s="41" t="s">
        <v>66</v>
      </c>
      <c r="J191" s="62">
        <v>1240.8</v>
      </c>
      <c r="K191" s="62">
        <f t="shared" si="90"/>
        <v>103.39999999999999</v>
      </c>
      <c r="L191" s="62">
        <v>103.4</v>
      </c>
      <c r="M191" s="62">
        <v>103.4</v>
      </c>
      <c r="N191" s="62">
        <v>103.4</v>
      </c>
      <c r="O191" s="62">
        <v>103.4</v>
      </c>
      <c r="P191" s="62">
        <v>103.4</v>
      </c>
      <c r="Q191" s="62">
        <v>103.4</v>
      </c>
      <c r="R191" s="62">
        <v>103.4</v>
      </c>
      <c r="S191" s="62">
        <v>103.4</v>
      </c>
      <c r="T191" s="62">
        <v>103.4</v>
      </c>
      <c r="U191" s="62">
        <v>103.4</v>
      </c>
      <c r="V191" s="62">
        <v>103.4</v>
      </c>
    </row>
    <row r="192" spans="1:22" ht="21" customHeight="1" x14ac:dyDescent="0.15">
      <c r="A192" s="113"/>
      <c r="B192" s="109"/>
      <c r="C192" s="109"/>
      <c r="D192" s="109"/>
      <c r="E192" s="109"/>
      <c r="F192" s="109"/>
      <c r="G192" s="109"/>
      <c r="H192" s="40">
        <v>2611</v>
      </c>
      <c r="I192" s="41" t="s">
        <v>85</v>
      </c>
      <c r="J192" s="62">
        <v>65000</v>
      </c>
      <c r="K192" s="62">
        <f t="shared" si="90"/>
        <v>5416.666666666667</v>
      </c>
      <c r="L192" s="62">
        <f>K192</f>
        <v>5416.666666666667</v>
      </c>
      <c r="M192" s="62">
        <f t="shared" ref="M192:V192" si="91">L192</f>
        <v>5416.666666666667</v>
      </c>
      <c r="N192" s="62">
        <f t="shared" si="91"/>
        <v>5416.666666666667</v>
      </c>
      <c r="O192" s="62">
        <f t="shared" si="91"/>
        <v>5416.666666666667</v>
      </c>
      <c r="P192" s="62">
        <f t="shared" si="91"/>
        <v>5416.666666666667</v>
      </c>
      <c r="Q192" s="62">
        <f t="shared" si="91"/>
        <v>5416.666666666667</v>
      </c>
      <c r="R192" s="62">
        <f t="shared" si="91"/>
        <v>5416.666666666667</v>
      </c>
      <c r="S192" s="62">
        <f t="shared" si="91"/>
        <v>5416.666666666667</v>
      </c>
      <c r="T192" s="62">
        <f t="shared" si="91"/>
        <v>5416.666666666667</v>
      </c>
      <c r="U192" s="62">
        <f t="shared" si="91"/>
        <v>5416.666666666667</v>
      </c>
      <c r="V192" s="62">
        <f t="shared" si="91"/>
        <v>5416.666666666667</v>
      </c>
    </row>
    <row r="193" spans="1:22" ht="21" customHeight="1" x14ac:dyDescent="0.15">
      <c r="A193" s="113"/>
      <c r="B193" s="109"/>
      <c r="C193" s="109"/>
      <c r="D193" s="109"/>
      <c r="E193" s="109"/>
      <c r="F193" s="109"/>
      <c r="G193" s="109"/>
      <c r="H193" s="40">
        <v>2741</v>
      </c>
      <c r="I193" s="41" t="s">
        <v>146</v>
      </c>
      <c r="J193" s="62">
        <v>1396.8</v>
      </c>
      <c r="K193" s="62">
        <f t="shared" si="90"/>
        <v>116.39999999999999</v>
      </c>
      <c r="L193" s="62">
        <v>116.4</v>
      </c>
      <c r="M193" s="62">
        <v>116.4</v>
      </c>
      <c r="N193" s="62">
        <v>116.4</v>
      </c>
      <c r="O193" s="62">
        <v>116.4</v>
      </c>
      <c r="P193" s="62">
        <v>116.4</v>
      </c>
      <c r="Q193" s="62">
        <v>116.4</v>
      </c>
      <c r="R193" s="62">
        <v>116.4</v>
      </c>
      <c r="S193" s="62">
        <v>116.4</v>
      </c>
      <c r="T193" s="62">
        <v>116.4</v>
      </c>
      <c r="U193" s="62">
        <v>116.4</v>
      </c>
      <c r="V193" s="62">
        <v>116.4</v>
      </c>
    </row>
    <row r="194" spans="1:22" ht="21" customHeight="1" x14ac:dyDescent="0.15">
      <c r="A194" s="113"/>
      <c r="B194" s="109"/>
      <c r="C194" s="109"/>
      <c r="D194" s="109"/>
      <c r="E194" s="109"/>
      <c r="F194" s="109"/>
      <c r="G194" s="109"/>
      <c r="H194" s="40">
        <v>3121</v>
      </c>
      <c r="I194" s="41" t="s">
        <v>147</v>
      </c>
      <c r="J194" s="62">
        <v>2829.6</v>
      </c>
      <c r="K194" s="62">
        <f t="shared" si="90"/>
        <v>235.79999999999998</v>
      </c>
      <c r="L194" s="62">
        <v>235.8</v>
      </c>
      <c r="M194" s="62">
        <v>235.8</v>
      </c>
      <c r="N194" s="62">
        <v>235.8</v>
      </c>
      <c r="O194" s="62">
        <v>235.8</v>
      </c>
      <c r="P194" s="62">
        <v>235.8</v>
      </c>
      <c r="Q194" s="62">
        <v>235.8</v>
      </c>
      <c r="R194" s="62">
        <v>235.8</v>
      </c>
      <c r="S194" s="62">
        <v>235.8</v>
      </c>
      <c r="T194" s="62">
        <v>235.8</v>
      </c>
      <c r="U194" s="62">
        <v>235.8</v>
      </c>
      <c r="V194" s="62">
        <v>235.8</v>
      </c>
    </row>
    <row r="195" spans="1:22" ht="21" customHeight="1" x14ac:dyDescent="0.15">
      <c r="A195" s="113"/>
      <c r="B195" s="109"/>
      <c r="C195" s="109"/>
      <c r="D195" s="109"/>
      <c r="E195" s="109"/>
      <c r="F195" s="109"/>
      <c r="G195" s="109"/>
      <c r="H195" s="40">
        <v>3591</v>
      </c>
      <c r="I195" s="41" t="s">
        <v>148</v>
      </c>
      <c r="J195" s="62">
        <v>3000</v>
      </c>
      <c r="K195" s="62">
        <f t="shared" si="90"/>
        <v>250</v>
      </c>
      <c r="L195" s="62">
        <f>K195</f>
        <v>250</v>
      </c>
      <c r="M195" s="62">
        <f t="shared" ref="M195:V195" si="92">L195</f>
        <v>250</v>
      </c>
      <c r="N195" s="62">
        <f t="shared" si="92"/>
        <v>250</v>
      </c>
      <c r="O195" s="62">
        <f t="shared" si="92"/>
        <v>250</v>
      </c>
      <c r="P195" s="62">
        <f t="shared" si="92"/>
        <v>250</v>
      </c>
      <c r="Q195" s="62">
        <f t="shared" si="92"/>
        <v>250</v>
      </c>
      <c r="R195" s="62">
        <f t="shared" si="92"/>
        <v>250</v>
      </c>
      <c r="S195" s="62">
        <f t="shared" si="92"/>
        <v>250</v>
      </c>
      <c r="T195" s="62">
        <f t="shared" si="92"/>
        <v>250</v>
      </c>
      <c r="U195" s="62">
        <f t="shared" si="92"/>
        <v>250</v>
      </c>
      <c r="V195" s="62">
        <f t="shared" si="92"/>
        <v>250</v>
      </c>
    </row>
    <row r="196" spans="1:22" ht="21" customHeight="1" x14ac:dyDescent="0.15">
      <c r="A196" s="113"/>
      <c r="B196" s="109"/>
      <c r="C196" s="109"/>
      <c r="D196" s="109"/>
      <c r="E196" s="109"/>
      <c r="F196" s="109"/>
      <c r="G196" s="109"/>
      <c r="H196" s="40">
        <v>3612</v>
      </c>
      <c r="I196" s="41" t="s">
        <v>31</v>
      </c>
      <c r="J196" s="62">
        <v>3213.6</v>
      </c>
      <c r="K196" s="62">
        <f t="shared" si="90"/>
        <v>267.8</v>
      </c>
      <c r="L196" s="62">
        <v>267.8</v>
      </c>
      <c r="M196" s="62">
        <v>267.8</v>
      </c>
      <c r="N196" s="62">
        <v>267.8</v>
      </c>
      <c r="O196" s="62">
        <v>267.8</v>
      </c>
      <c r="P196" s="62">
        <v>267.8</v>
      </c>
      <c r="Q196" s="62">
        <v>267.8</v>
      </c>
      <c r="R196" s="62">
        <v>267.8</v>
      </c>
      <c r="S196" s="62">
        <v>267.8</v>
      </c>
      <c r="T196" s="62">
        <v>267.8</v>
      </c>
      <c r="U196" s="62">
        <v>267.8</v>
      </c>
      <c r="V196" s="62">
        <v>267.8</v>
      </c>
    </row>
    <row r="197" spans="1:22" ht="21" customHeight="1" x14ac:dyDescent="0.15">
      <c r="A197" s="113"/>
      <c r="B197" s="109"/>
      <c r="C197" s="109"/>
      <c r="D197" s="109"/>
      <c r="E197" s="109"/>
      <c r="F197" s="109"/>
      <c r="G197" s="109"/>
      <c r="H197" s="40">
        <v>3751</v>
      </c>
      <c r="I197" s="41" t="s">
        <v>32</v>
      </c>
      <c r="J197" s="62">
        <v>7494</v>
      </c>
      <c r="K197" s="62">
        <f t="shared" si="90"/>
        <v>624.5</v>
      </c>
      <c r="L197" s="62">
        <v>624.5</v>
      </c>
      <c r="M197" s="62">
        <v>624.5</v>
      </c>
      <c r="N197" s="62">
        <v>624.5</v>
      </c>
      <c r="O197" s="62">
        <v>624.5</v>
      </c>
      <c r="P197" s="62">
        <v>624.5</v>
      </c>
      <c r="Q197" s="62">
        <v>624.5</v>
      </c>
      <c r="R197" s="62">
        <v>624.5</v>
      </c>
      <c r="S197" s="62">
        <v>624.5</v>
      </c>
      <c r="T197" s="62">
        <v>624.5</v>
      </c>
      <c r="U197" s="62">
        <v>624.5</v>
      </c>
      <c r="V197" s="62">
        <v>624.5</v>
      </c>
    </row>
    <row r="198" spans="1:22" ht="21" customHeight="1" x14ac:dyDescent="0.15">
      <c r="A198" s="113"/>
      <c r="B198" s="109"/>
      <c r="C198" s="109"/>
      <c r="D198" s="109"/>
      <c r="E198" s="109"/>
      <c r="F198" s="109"/>
      <c r="G198" s="109"/>
      <c r="H198" s="40">
        <v>3791</v>
      </c>
      <c r="I198" s="41" t="s">
        <v>42</v>
      </c>
      <c r="J198" s="62">
        <v>2013.6</v>
      </c>
      <c r="K198" s="62">
        <f t="shared" si="90"/>
        <v>167.79999999999998</v>
      </c>
      <c r="L198" s="62">
        <v>167.8</v>
      </c>
      <c r="M198" s="62">
        <v>167.8</v>
      </c>
      <c r="N198" s="62">
        <v>167.8</v>
      </c>
      <c r="O198" s="62">
        <v>167.8</v>
      </c>
      <c r="P198" s="62">
        <v>167.8</v>
      </c>
      <c r="Q198" s="62">
        <v>167.8</v>
      </c>
      <c r="R198" s="62">
        <v>167.8</v>
      </c>
      <c r="S198" s="62">
        <v>167.8</v>
      </c>
      <c r="T198" s="62">
        <v>167.8</v>
      </c>
      <c r="U198" s="62">
        <v>167.8</v>
      </c>
      <c r="V198" s="62">
        <v>167.8</v>
      </c>
    </row>
    <row r="199" spans="1:22" s="56" customFormat="1" ht="21" customHeight="1" x14ac:dyDescent="0.15">
      <c r="A199" s="113"/>
      <c r="B199" s="109"/>
      <c r="C199" s="109"/>
      <c r="D199" s="109"/>
      <c r="E199" s="109"/>
      <c r="F199" s="109"/>
      <c r="G199" s="109"/>
      <c r="H199" s="59">
        <v>4431</v>
      </c>
      <c r="I199" s="60" t="s">
        <v>125</v>
      </c>
      <c r="J199" s="63">
        <v>600000</v>
      </c>
      <c r="K199" s="62">
        <f t="shared" si="90"/>
        <v>50000</v>
      </c>
      <c r="L199" s="63">
        <f>K199</f>
        <v>50000</v>
      </c>
      <c r="M199" s="63">
        <f t="shared" ref="M199:V199" si="93">L199</f>
        <v>50000</v>
      </c>
      <c r="N199" s="63">
        <f t="shared" si="93"/>
        <v>50000</v>
      </c>
      <c r="O199" s="63">
        <f t="shared" si="93"/>
        <v>50000</v>
      </c>
      <c r="P199" s="63">
        <f t="shared" si="93"/>
        <v>50000</v>
      </c>
      <c r="Q199" s="63">
        <f t="shared" si="93"/>
        <v>50000</v>
      </c>
      <c r="R199" s="63">
        <f t="shared" si="93"/>
        <v>50000</v>
      </c>
      <c r="S199" s="63">
        <f t="shared" si="93"/>
        <v>50000</v>
      </c>
      <c r="T199" s="63">
        <f t="shared" si="93"/>
        <v>50000</v>
      </c>
      <c r="U199" s="63">
        <f t="shared" si="93"/>
        <v>50000</v>
      </c>
      <c r="V199" s="63">
        <f t="shared" si="93"/>
        <v>50000</v>
      </c>
    </row>
    <row r="200" spans="1:22" s="56" customFormat="1" ht="21" customHeight="1" x14ac:dyDescent="0.15">
      <c r="A200" s="116" t="s">
        <v>33</v>
      </c>
      <c r="B200" s="116"/>
      <c r="C200" s="116"/>
      <c r="D200" s="116"/>
      <c r="E200" s="116"/>
      <c r="F200" s="116"/>
      <c r="G200" s="116"/>
      <c r="H200" s="116"/>
      <c r="I200" s="116"/>
      <c r="J200" s="63">
        <f>SUM(J186:J199)</f>
        <v>703272.8</v>
      </c>
      <c r="K200" s="63">
        <f t="shared" ref="K200:V200" si="94">SUM(K186:K199)</f>
        <v>58606.066666666666</v>
      </c>
      <c r="L200" s="63">
        <f t="shared" si="94"/>
        <v>58606.066666666666</v>
      </c>
      <c r="M200" s="63">
        <f t="shared" si="94"/>
        <v>58606.066666666666</v>
      </c>
      <c r="N200" s="63">
        <f t="shared" si="94"/>
        <v>58606.066666666666</v>
      </c>
      <c r="O200" s="63">
        <f t="shared" si="94"/>
        <v>58606.066666666666</v>
      </c>
      <c r="P200" s="63">
        <f t="shared" si="94"/>
        <v>58606.066666666666</v>
      </c>
      <c r="Q200" s="63">
        <f t="shared" si="94"/>
        <v>58606.066666666666</v>
      </c>
      <c r="R200" s="63">
        <f t="shared" si="94"/>
        <v>58606.066666666666</v>
      </c>
      <c r="S200" s="63">
        <f t="shared" si="94"/>
        <v>58606.066666666666</v>
      </c>
      <c r="T200" s="63">
        <f t="shared" si="94"/>
        <v>58606.066666666666</v>
      </c>
      <c r="U200" s="63">
        <f t="shared" si="94"/>
        <v>58606.066666666666</v>
      </c>
      <c r="V200" s="63">
        <f t="shared" si="94"/>
        <v>58606.066666666666</v>
      </c>
    </row>
    <row r="201" spans="1:22" ht="21" customHeight="1" x14ac:dyDescent="0.15">
      <c r="A201" s="113">
        <v>1</v>
      </c>
      <c r="B201" s="109" t="s">
        <v>21</v>
      </c>
      <c r="C201" s="109" t="s">
        <v>160</v>
      </c>
      <c r="D201" s="109" t="s">
        <v>161</v>
      </c>
      <c r="E201" s="109">
        <v>407</v>
      </c>
      <c r="F201" s="109" t="s">
        <v>157</v>
      </c>
      <c r="G201" s="109" t="s">
        <v>25</v>
      </c>
      <c r="H201" s="40">
        <v>211</v>
      </c>
      <c r="I201" s="41" t="s">
        <v>79</v>
      </c>
      <c r="J201" s="62">
        <v>7168.8</v>
      </c>
      <c r="K201" s="62">
        <f>J201/12</f>
        <v>597.4</v>
      </c>
      <c r="L201" s="62">
        <v>597.4</v>
      </c>
      <c r="M201" s="62">
        <v>597.4</v>
      </c>
      <c r="N201" s="62">
        <v>597.4</v>
      </c>
      <c r="O201" s="62">
        <v>597.4</v>
      </c>
      <c r="P201" s="62">
        <v>597.4</v>
      </c>
      <c r="Q201" s="62">
        <v>597.4</v>
      </c>
      <c r="R201" s="62">
        <v>597.4</v>
      </c>
      <c r="S201" s="62">
        <v>597.4</v>
      </c>
      <c r="T201" s="62">
        <v>597.4</v>
      </c>
      <c r="U201" s="62">
        <v>597.4</v>
      </c>
      <c r="V201" s="62">
        <v>597.4</v>
      </c>
    </row>
    <row r="202" spans="1:22" ht="21" customHeight="1" x14ac:dyDescent="0.15">
      <c r="A202" s="113"/>
      <c r="B202" s="109"/>
      <c r="C202" s="109"/>
      <c r="D202" s="109"/>
      <c r="E202" s="109"/>
      <c r="F202" s="109"/>
      <c r="G202" s="109"/>
      <c r="H202" s="40">
        <v>2161</v>
      </c>
      <c r="I202" s="41" t="s">
        <v>80</v>
      </c>
      <c r="J202" s="62">
        <v>16662</v>
      </c>
      <c r="K202" s="62">
        <f t="shared" ref="K202:K213" si="95">J202/12</f>
        <v>1388.5</v>
      </c>
      <c r="L202" s="62">
        <f>K202</f>
        <v>1388.5</v>
      </c>
      <c r="M202" s="62">
        <f t="shared" ref="M202:V202" si="96">L202</f>
        <v>1388.5</v>
      </c>
      <c r="N202" s="62">
        <f t="shared" si="96"/>
        <v>1388.5</v>
      </c>
      <c r="O202" s="62">
        <f t="shared" si="96"/>
        <v>1388.5</v>
      </c>
      <c r="P202" s="62">
        <f t="shared" si="96"/>
        <v>1388.5</v>
      </c>
      <c r="Q202" s="62">
        <f t="shared" si="96"/>
        <v>1388.5</v>
      </c>
      <c r="R202" s="62">
        <f t="shared" si="96"/>
        <v>1388.5</v>
      </c>
      <c r="S202" s="62">
        <f t="shared" si="96"/>
        <v>1388.5</v>
      </c>
      <c r="T202" s="62">
        <f t="shared" si="96"/>
        <v>1388.5</v>
      </c>
      <c r="U202" s="62">
        <f t="shared" si="96"/>
        <v>1388.5</v>
      </c>
      <c r="V202" s="62">
        <f t="shared" si="96"/>
        <v>1388.5</v>
      </c>
    </row>
    <row r="203" spans="1:22" ht="21" customHeight="1" x14ac:dyDescent="0.15">
      <c r="A203" s="113"/>
      <c r="B203" s="109"/>
      <c r="C203" s="109"/>
      <c r="D203" s="109"/>
      <c r="E203" s="109"/>
      <c r="F203" s="109"/>
      <c r="G203" s="109"/>
      <c r="H203" s="40">
        <v>2211</v>
      </c>
      <c r="I203" s="41" t="s">
        <v>28</v>
      </c>
      <c r="J203" s="62">
        <v>5400</v>
      </c>
      <c r="K203" s="62">
        <f t="shared" si="95"/>
        <v>450</v>
      </c>
      <c r="L203" s="62">
        <f>K203</f>
        <v>450</v>
      </c>
      <c r="M203" s="62">
        <f t="shared" ref="M203:V203" si="97">L203</f>
        <v>450</v>
      </c>
      <c r="N203" s="62">
        <f t="shared" si="97"/>
        <v>450</v>
      </c>
      <c r="O203" s="62">
        <f t="shared" si="97"/>
        <v>450</v>
      </c>
      <c r="P203" s="62">
        <f t="shared" si="97"/>
        <v>450</v>
      </c>
      <c r="Q203" s="62">
        <f t="shared" si="97"/>
        <v>450</v>
      </c>
      <c r="R203" s="62">
        <f t="shared" si="97"/>
        <v>450</v>
      </c>
      <c r="S203" s="62">
        <f t="shared" si="97"/>
        <v>450</v>
      </c>
      <c r="T203" s="62">
        <f t="shared" si="97"/>
        <v>450</v>
      </c>
      <c r="U203" s="62">
        <f t="shared" si="97"/>
        <v>450</v>
      </c>
      <c r="V203" s="62">
        <f t="shared" si="97"/>
        <v>450</v>
      </c>
    </row>
    <row r="204" spans="1:22" ht="21" customHeight="1" x14ac:dyDescent="0.15">
      <c r="A204" s="113"/>
      <c r="B204" s="109"/>
      <c r="C204" s="109"/>
      <c r="D204" s="109"/>
      <c r="E204" s="109"/>
      <c r="F204" s="109"/>
      <c r="G204" s="109"/>
      <c r="H204" s="40">
        <v>2231</v>
      </c>
      <c r="I204" s="41" t="s">
        <v>145</v>
      </c>
      <c r="J204" s="62">
        <v>5000</v>
      </c>
      <c r="K204" s="62">
        <f t="shared" si="95"/>
        <v>416.66666666666669</v>
      </c>
      <c r="L204" s="62">
        <f>K204</f>
        <v>416.66666666666669</v>
      </c>
      <c r="M204" s="62">
        <f t="shared" ref="M204:V205" si="98">L204</f>
        <v>416.66666666666669</v>
      </c>
      <c r="N204" s="62">
        <f t="shared" si="98"/>
        <v>416.66666666666669</v>
      </c>
      <c r="O204" s="62">
        <f t="shared" si="98"/>
        <v>416.66666666666669</v>
      </c>
      <c r="P204" s="62">
        <f t="shared" si="98"/>
        <v>416.66666666666669</v>
      </c>
      <c r="Q204" s="62">
        <f t="shared" si="98"/>
        <v>416.66666666666669</v>
      </c>
      <c r="R204" s="62">
        <f t="shared" si="98"/>
        <v>416.66666666666669</v>
      </c>
      <c r="S204" s="62">
        <f t="shared" si="98"/>
        <v>416.66666666666669</v>
      </c>
      <c r="T204" s="62">
        <f t="shared" si="98"/>
        <v>416.66666666666669</v>
      </c>
      <c r="U204" s="62">
        <f t="shared" si="98"/>
        <v>416.66666666666669</v>
      </c>
      <c r="V204" s="62">
        <f t="shared" si="98"/>
        <v>416.66666666666669</v>
      </c>
    </row>
    <row r="205" spans="1:22" ht="21" customHeight="1" x14ac:dyDescent="0.15">
      <c r="A205" s="113"/>
      <c r="B205" s="109"/>
      <c r="C205" s="109"/>
      <c r="D205" s="109"/>
      <c r="E205" s="109"/>
      <c r="F205" s="109"/>
      <c r="G205" s="109"/>
      <c r="H205" s="40">
        <v>2461</v>
      </c>
      <c r="I205" s="41" t="s">
        <v>66</v>
      </c>
      <c r="J205" s="62">
        <v>2582</v>
      </c>
      <c r="K205" s="62">
        <f t="shared" si="95"/>
        <v>215.16666666666666</v>
      </c>
      <c r="L205" s="62">
        <f>K205</f>
        <v>215.16666666666666</v>
      </c>
      <c r="M205" s="62">
        <f t="shared" si="98"/>
        <v>215.16666666666666</v>
      </c>
      <c r="N205" s="62">
        <f t="shared" si="98"/>
        <v>215.16666666666666</v>
      </c>
      <c r="O205" s="62">
        <f t="shared" si="98"/>
        <v>215.16666666666666</v>
      </c>
      <c r="P205" s="62">
        <f t="shared" si="98"/>
        <v>215.16666666666666</v>
      </c>
      <c r="Q205" s="62">
        <f t="shared" si="98"/>
        <v>215.16666666666666</v>
      </c>
      <c r="R205" s="62">
        <f t="shared" si="98"/>
        <v>215.16666666666666</v>
      </c>
      <c r="S205" s="62">
        <f t="shared" si="98"/>
        <v>215.16666666666666</v>
      </c>
      <c r="T205" s="62">
        <f t="shared" si="98"/>
        <v>215.16666666666666</v>
      </c>
      <c r="U205" s="62">
        <f t="shared" si="98"/>
        <v>215.16666666666666</v>
      </c>
      <c r="V205" s="62">
        <f t="shared" si="98"/>
        <v>215.16666666666666</v>
      </c>
    </row>
    <row r="206" spans="1:22" ht="21" customHeight="1" x14ac:dyDescent="0.15">
      <c r="A206" s="113"/>
      <c r="B206" s="109"/>
      <c r="C206" s="109"/>
      <c r="D206" s="109"/>
      <c r="E206" s="109"/>
      <c r="F206" s="109"/>
      <c r="G206" s="109"/>
      <c r="H206" s="40">
        <v>2491</v>
      </c>
      <c r="I206" s="41" t="s">
        <v>51</v>
      </c>
      <c r="J206" s="62">
        <v>5637.6</v>
      </c>
      <c r="K206" s="62">
        <f t="shared" si="95"/>
        <v>469.8</v>
      </c>
      <c r="L206" s="62">
        <v>469.8</v>
      </c>
      <c r="M206" s="62">
        <v>469.8</v>
      </c>
      <c r="N206" s="62">
        <v>469.8</v>
      </c>
      <c r="O206" s="62">
        <v>469.8</v>
      </c>
      <c r="P206" s="62">
        <v>469.8</v>
      </c>
      <c r="Q206" s="62">
        <v>469.8</v>
      </c>
      <c r="R206" s="62">
        <v>469.8</v>
      </c>
      <c r="S206" s="62">
        <v>469.8</v>
      </c>
      <c r="T206" s="62">
        <v>469.8</v>
      </c>
      <c r="U206" s="62">
        <v>469.8</v>
      </c>
      <c r="V206" s="62">
        <v>469.8</v>
      </c>
    </row>
    <row r="207" spans="1:22" ht="21" customHeight="1" x14ac:dyDescent="0.15">
      <c r="A207" s="113"/>
      <c r="B207" s="109"/>
      <c r="C207" s="109"/>
      <c r="D207" s="109"/>
      <c r="E207" s="109"/>
      <c r="F207" s="109"/>
      <c r="G207" s="109"/>
      <c r="H207" s="40">
        <v>2591</v>
      </c>
      <c r="I207" s="41" t="s">
        <v>52</v>
      </c>
      <c r="J207" s="62">
        <v>2587.1999999999998</v>
      </c>
      <c r="K207" s="62">
        <f t="shared" si="95"/>
        <v>215.6</v>
      </c>
      <c r="L207" s="62">
        <v>215.6</v>
      </c>
      <c r="M207" s="62">
        <v>215.6</v>
      </c>
      <c r="N207" s="62">
        <v>215.6</v>
      </c>
      <c r="O207" s="62">
        <v>215.6</v>
      </c>
      <c r="P207" s="62">
        <v>215.6</v>
      </c>
      <c r="Q207" s="62">
        <v>215.6</v>
      </c>
      <c r="R207" s="62">
        <v>215.6</v>
      </c>
      <c r="S207" s="62">
        <v>215.6</v>
      </c>
      <c r="T207" s="62">
        <v>215.6</v>
      </c>
      <c r="U207" s="62">
        <v>215.6</v>
      </c>
      <c r="V207" s="62">
        <v>215.6</v>
      </c>
    </row>
    <row r="208" spans="1:22" ht="21" customHeight="1" x14ac:dyDescent="0.15">
      <c r="A208" s="113"/>
      <c r="B208" s="109"/>
      <c r="C208" s="109"/>
      <c r="D208" s="109"/>
      <c r="E208" s="109"/>
      <c r="F208" s="109"/>
      <c r="G208" s="109"/>
      <c r="H208" s="40">
        <v>2741</v>
      </c>
      <c r="I208" s="41" t="s">
        <v>35</v>
      </c>
      <c r="J208" s="62">
        <v>3237.6</v>
      </c>
      <c r="K208" s="62">
        <f t="shared" si="95"/>
        <v>269.8</v>
      </c>
      <c r="L208" s="62">
        <v>269.8</v>
      </c>
      <c r="M208" s="62">
        <v>269.8</v>
      </c>
      <c r="N208" s="62">
        <v>269.8</v>
      </c>
      <c r="O208" s="62">
        <v>269.8</v>
      </c>
      <c r="P208" s="62">
        <v>269.8</v>
      </c>
      <c r="Q208" s="62">
        <v>269.8</v>
      </c>
      <c r="R208" s="62">
        <v>269.8</v>
      </c>
      <c r="S208" s="62">
        <v>269.8</v>
      </c>
      <c r="T208" s="62">
        <v>269.8</v>
      </c>
      <c r="U208" s="62">
        <v>269.8</v>
      </c>
      <c r="V208" s="62">
        <v>269.8</v>
      </c>
    </row>
    <row r="209" spans="1:22" ht="21" customHeight="1" x14ac:dyDescent="0.15">
      <c r="A209" s="113"/>
      <c r="B209" s="109"/>
      <c r="C209" s="109"/>
      <c r="D209" s="109"/>
      <c r="E209" s="109"/>
      <c r="F209" s="109"/>
      <c r="G209" s="109"/>
      <c r="H209" s="40">
        <v>2911</v>
      </c>
      <c r="I209" s="41" t="s">
        <v>87</v>
      </c>
      <c r="J209" s="62">
        <v>2973.6</v>
      </c>
      <c r="K209" s="62">
        <f t="shared" si="95"/>
        <v>247.79999999999998</v>
      </c>
      <c r="L209" s="62">
        <v>247.8</v>
      </c>
      <c r="M209" s="62">
        <v>247.8</v>
      </c>
      <c r="N209" s="62">
        <v>247.8</v>
      </c>
      <c r="O209" s="62">
        <v>247.8</v>
      </c>
      <c r="P209" s="62">
        <v>247.8</v>
      </c>
      <c r="Q209" s="62">
        <v>247.8</v>
      </c>
      <c r="R209" s="62">
        <v>247.8</v>
      </c>
      <c r="S209" s="62">
        <v>247.8</v>
      </c>
      <c r="T209" s="62">
        <v>247.8</v>
      </c>
      <c r="U209" s="62">
        <v>247.8</v>
      </c>
      <c r="V209" s="62">
        <v>247.8</v>
      </c>
    </row>
    <row r="210" spans="1:22" ht="21" customHeight="1" x14ac:dyDescent="0.15">
      <c r="A210" s="113"/>
      <c r="B210" s="109"/>
      <c r="C210" s="109"/>
      <c r="D210" s="109"/>
      <c r="E210" s="109"/>
      <c r="F210" s="109"/>
      <c r="G210" s="109"/>
      <c r="H210" s="40">
        <v>2921</v>
      </c>
      <c r="I210" s="41" t="s">
        <v>88</v>
      </c>
      <c r="J210" s="62">
        <v>3523.2</v>
      </c>
      <c r="K210" s="62">
        <f t="shared" si="95"/>
        <v>293.59999999999997</v>
      </c>
      <c r="L210" s="62">
        <v>293.60000000000002</v>
      </c>
      <c r="M210" s="62">
        <v>293.60000000000002</v>
      </c>
      <c r="N210" s="62">
        <v>293.60000000000002</v>
      </c>
      <c r="O210" s="62">
        <v>293.60000000000002</v>
      </c>
      <c r="P210" s="62">
        <v>293.60000000000002</v>
      </c>
      <c r="Q210" s="62">
        <v>293.60000000000002</v>
      </c>
      <c r="R210" s="62">
        <v>293.60000000000002</v>
      </c>
      <c r="S210" s="62">
        <v>293.60000000000002</v>
      </c>
      <c r="T210" s="62">
        <v>293.60000000000002</v>
      </c>
      <c r="U210" s="62">
        <v>293.60000000000002</v>
      </c>
      <c r="V210" s="62">
        <v>293.60000000000002</v>
      </c>
    </row>
    <row r="211" spans="1:22" ht="21" customHeight="1" x14ac:dyDescent="0.15">
      <c r="A211" s="113"/>
      <c r="B211" s="109"/>
      <c r="C211" s="109"/>
      <c r="D211" s="109"/>
      <c r="E211" s="109"/>
      <c r="F211" s="109"/>
      <c r="G211" s="109"/>
      <c r="H211" s="40">
        <v>3121</v>
      </c>
      <c r="I211" s="41" t="s">
        <v>147</v>
      </c>
      <c r="J211" s="62">
        <v>4768.8</v>
      </c>
      <c r="K211" s="62">
        <f t="shared" si="95"/>
        <v>397.40000000000003</v>
      </c>
      <c r="L211" s="62">
        <v>397.4</v>
      </c>
      <c r="M211" s="62">
        <v>397.4</v>
      </c>
      <c r="N211" s="62">
        <v>397.4</v>
      </c>
      <c r="O211" s="62">
        <v>397.4</v>
      </c>
      <c r="P211" s="62">
        <v>397.4</v>
      </c>
      <c r="Q211" s="62">
        <v>397.4</v>
      </c>
      <c r="R211" s="62">
        <v>397.4</v>
      </c>
      <c r="S211" s="62">
        <v>397.4</v>
      </c>
      <c r="T211" s="62">
        <v>397.4</v>
      </c>
      <c r="U211" s="62">
        <v>397.4</v>
      </c>
      <c r="V211" s="62">
        <v>397.4</v>
      </c>
    </row>
    <row r="212" spans="1:22" ht="21" customHeight="1" x14ac:dyDescent="0.15">
      <c r="A212" s="113"/>
      <c r="B212" s="109"/>
      <c r="C212" s="109"/>
      <c r="D212" s="109"/>
      <c r="E212" s="109"/>
      <c r="F212" s="109"/>
      <c r="G212" s="109"/>
      <c r="H212" s="40">
        <v>3591</v>
      </c>
      <c r="I212" s="41" t="s">
        <v>158</v>
      </c>
      <c r="J212" s="62">
        <v>3382.4</v>
      </c>
      <c r="K212" s="62">
        <f t="shared" si="95"/>
        <v>281.86666666666667</v>
      </c>
      <c r="L212" s="62">
        <f>K212</f>
        <v>281.86666666666667</v>
      </c>
      <c r="M212" s="62">
        <f t="shared" ref="M212:V212" si="99">L212</f>
        <v>281.86666666666667</v>
      </c>
      <c r="N212" s="62">
        <f t="shared" si="99"/>
        <v>281.86666666666667</v>
      </c>
      <c r="O212" s="62">
        <f t="shared" si="99"/>
        <v>281.86666666666667</v>
      </c>
      <c r="P212" s="62">
        <f t="shared" si="99"/>
        <v>281.86666666666667</v>
      </c>
      <c r="Q212" s="62">
        <f t="shared" si="99"/>
        <v>281.86666666666667</v>
      </c>
      <c r="R212" s="62">
        <f t="shared" si="99"/>
        <v>281.86666666666667</v>
      </c>
      <c r="S212" s="62">
        <f t="shared" si="99"/>
        <v>281.86666666666667</v>
      </c>
      <c r="T212" s="62">
        <f t="shared" si="99"/>
        <v>281.86666666666667</v>
      </c>
      <c r="U212" s="62">
        <f t="shared" si="99"/>
        <v>281.86666666666667</v>
      </c>
      <c r="V212" s="62">
        <f t="shared" si="99"/>
        <v>281.86666666666667</v>
      </c>
    </row>
    <row r="213" spans="1:22" ht="21" customHeight="1" x14ac:dyDescent="0.15">
      <c r="A213" s="113"/>
      <c r="B213" s="109"/>
      <c r="C213" s="109"/>
      <c r="D213" s="109"/>
      <c r="E213" s="109"/>
      <c r="F213" s="109"/>
      <c r="G213" s="109"/>
      <c r="H213" s="40">
        <v>3691</v>
      </c>
      <c r="I213" s="41" t="s">
        <v>70</v>
      </c>
      <c r="J213" s="62">
        <v>1282.8</v>
      </c>
      <c r="K213" s="62">
        <f t="shared" si="95"/>
        <v>106.89999999999999</v>
      </c>
      <c r="L213" s="62">
        <v>106.9</v>
      </c>
      <c r="M213" s="62">
        <v>106.9</v>
      </c>
      <c r="N213" s="62">
        <v>106.9</v>
      </c>
      <c r="O213" s="62">
        <v>106.9</v>
      </c>
      <c r="P213" s="62">
        <v>106.9</v>
      </c>
      <c r="Q213" s="62">
        <v>106.9</v>
      </c>
      <c r="R213" s="62">
        <v>106.9</v>
      </c>
      <c r="S213" s="62">
        <v>106.9</v>
      </c>
      <c r="T213" s="62">
        <v>106.9</v>
      </c>
      <c r="U213" s="62">
        <v>106.9</v>
      </c>
      <c r="V213" s="62">
        <v>106.9</v>
      </c>
    </row>
    <row r="214" spans="1:22" ht="21" customHeight="1" x14ac:dyDescent="0.15">
      <c r="A214" s="113" t="s">
        <v>33</v>
      </c>
      <c r="B214" s="113"/>
      <c r="C214" s="113"/>
      <c r="D214" s="113"/>
      <c r="E214" s="113"/>
      <c r="F214" s="113"/>
      <c r="G214" s="113"/>
      <c r="H214" s="113"/>
      <c r="I214" s="113"/>
      <c r="J214" s="63">
        <f t="shared" ref="J214:V214" si="100">SUM(J201:J213)</f>
        <v>64206</v>
      </c>
      <c r="K214" s="62">
        <f t="shared" si="100"/>
        <v>5350.5</v>
      </c>
      <c r="L214" s="62">
        <f t="shared" si="100"/>
        <v>5350.5</v>
      </c>
      <c r="M214" s="62">
        <f t="shared" si="100"/>
        <v>5350.5</v>
      </c>
      <c r="N214" s="62">
        <f t="shared" si="100"/>
        <v>5350.5</v>
      </c>
      <c r="O214" s="62">
        <f t="shared" si="100"/>
        <v>5350.5</v>
      </c>
      <c r="P214" s="62">
        <f t="shared" si="100"/>
        <v>5350.5</v>
      </c>
      <c r="Q214" s="62">
        <f t="shared" si="100"/>
        <v>5350.5</v>
      </c>
      <c r="R214" s="62">
        <f t="shared" si="100"/>
        <v>5350.5</v>
      </c>
      <c r="S214" s="62">
        <f t="shared" si="100"/>
        <v>5350.5</v>
      </c>
      <c r="T214" s="62">
        <f t="shared" si="100"/>
        <v>5350.5</v>
      </c>
      <c r="U214" s="62">
        <f t="shared" si="100"/>
        <v>5350.5</v>
      </c>
      <c r="V214" s="62">
        <f t="shared" si="100"/>
        <v>5350.5</v>
      </c>
    </row>
    <row r="215" spans="1:22" ht="21" customHeight="1" x14ac:dyDescent="0.15">
      <c r="A215" s="113">
        <v>1</v>
      </c>
      <c r="B215" s="109" t="s">
        <v>21</v>
      </c>
      <c r="C215" s="109" t="s">
        <v>162</v>
      </c>
      <c r="D215" s="109" t="s">
        <v>163</v>
      </c>
      <c r="E215" s="109">
        <v>407</v>
      </c>
      <c r="F215" s="109" t="s">
        <v>157</v>
      </c>
      <c r="G215" s="109" t="s">
        <v>25</v>
      </c>
      <c r="H215" s="40">
        <v>2211</v>
      </c>
      <c r="I215" s="41" t="s">
        <v>28</v>
      </c>
      <c r="J215" s="62">
        <v>3000</v>
      </c>
      <c r="K215" s="62">
        <f>J215/12</f>
        <v>250</v>
      </c>
      <c r="L215" s="62">
        <f>K215</f>
        <v>250</v>
      </c>
      <c r="M215" s="62">
        <f t="shared" ref="M215:V215" si="101">L215</f>
        <v>250</v>
      </c>
      <c r="N215" s="62">
        <f t="shared" si="101"/>
        <v>250</v>
      </c>
      <c r="O215" s="62">
        <f t="shared" si="101"/>
        <v>250</v>
      </c>
      <c r="P215" s="62">
        <f t="shared" si="101"/>
        <v>250</v>
      </c>
      <c r="Q215" s="62">
        <f t="shared" si="101"/>
        <v>250</v>
      </c>
      <c r="R215" s="62">
        <f t="shared" si="101"/>
        <v>250</v>
      </c>
      <c r="S215" s="62">
        <f t="shared" si="101"/>
        <v>250</v>
      </c>
      <c r="T215" s="62">
        <f t="shared" si="101"/>
        <v>250</v>
      </c>
      <c r="U215" s="62">
        <f t="shared" si="101"/>
        <v>250</v>
      </c>
      <c r="V215" s="62">
        <f t="shared" si="101"/>
        <v>250</v>
      </c>
    </row>
    <row r="216" spans="1:22" ht="21" customHeight="1" x14ac:dyDescent="0.15">
      <c r="A216" s="113"/>
      <c r="B216" s="109"/>
      <c r="C216" s="109"/>
      <c r="D216" s="109"/>
      <c r="E216" s="109"/>
      <c r="F216" s="109"/>
      <c r="G216" s="109"/>
      <c r="H216" s="40">
        <v>2561</v>
      </c>
      <c r="I216" s="41" t="s">
        <v>52</v>
      </c>
      <c r="J216" s="62">
        <v>1200</v>
      </c>
      <c r="K216" s="62">
        <f t="shared" ref="K216:K218" si="102">J216/12</f>
        <v>100</v>
      </c>
      <c r="L216" s="62">
        <v>100</v>
      </c>
      <c r="M216" s="62">
        <v>100</v>
      </c>
      <c r="N216" s="62">
        <v>100</v>
      </c>
      <c r="O216" s="62">
        <v>100</v>
      </c>
      <c r="P216" s="62">
        <v>100</v>
      </c>
      <c r="Q216" s="62">
        <v>100</v>
      </c>
      <c r="R216" s="62">
        <v>100</v>
      </c>
      <c r="S216" s="62">
        <v>100</v>
      </c>
      <c r="T216" s="62">
        <v>100</v>
      </c>
      <c r="U216" s="62">
        <v>100</v>
      </c>
      <c r="V216" s="62">
        <v>100</v>
      </c>
    </row>
    <row r="217" spans="1:22" ht="21" customHeight="1" x14ac:dyDescent="0.15">
      <c r="A217" s="113"/>
      <c r="B217" s="109"/>
      <c r="C217" s="109"/>
      <c r="D217" s="109"/>
      <c r="E217" s="109"/>
      <c r="F217" s="109"/>
      <c r="G217" s="109"/>
      <c r="H217" s="40">
        <v>3751</v>
      </c>
      <c r="I217" s="41" t="s">
        <v>32</v>
      </c>
      <c r="J217" s="62">
        <v>5760</v>
      </c>
      <c r="K217" s="62">
        <f t="shared" si="102"/>
        <v>480</v>
      </c>
      <c r="L217" s="62">
        <v>480</v>
      </c>
      <c r="M217" s="62">
        <v>480</v>
      </c>
      <c r="N217" s="62">
        <v>480</v>
      </c>
      <c r="O217" s="62">
        <v>480</v>
      </c>
      <c r="P217" s="62">
        <v>480</v>
      </c>
      <c r="Q217" s="62">
        <v>480</v>
      </c>
      <c r="R217" s="62">
        <v>480</v>
      </c>
      <c r="S217" s="62">
        <v>480</v>
      </c>
      <c r="T217" s="62">
        <v>480</v>
      </c>
      <c r="U217" s="62">
        <v>480</v>
      </c>
      <c r="V217" s="62">
        <v>480</v>
      </c>
    </row>
    <row r="218" spans="1:22" ht="21" customHeight="1" x14ac:dyDescent="0.15">
      <c r="A218" s="113"/>
      <c r="B218" s="109"/>
      <c r="C218" s="109"/>
      <c r="D218" s="109"/>
      <c r="E218" s="109"/>
      <c r="F218" s="109"/>
      <c r="G218" s="109"/>
      <c r="H218" s="40">
        <v>3921</v>
      </c>
      <c r="I218" s="41" t="s">
        <v>58</v>
      </c>
      <c r="J218" s="62">
        <v>1518</v>
      </c>
      <c r="K218" s="62">
        <f t="shared" si="102"/>
        <v>126.5</v>
      </c>
      <c r="L218" s="62">
        <v>126.5</v>
      </c>
      <c r="M218" s="62">
        <v>126.5</v>
      </c>
      <c r="N218" s="62">
        <v>126.5</v>
      </c>
      <c r="O218" s="62">
        <v>126.5</v>
      </c>
      <c r="P218" s="62">
        <v>126.5</v>
      </c>
      <c r="Q218" s="62">
        <v>126.5</v>
      </c>
      <c r="R218" s="62">
        <v>126.5</v>
      </c>
      <c r="S218" s="62">
        <v>126.5</v>
      </c>
      <c r="T218" s="62">
        <v>126.5</v>
      </c>
      <c r="U218" s="62">
        <v>126.5</v>
      </c>
      <c r="V218" s="62">
        <v>126.5</v>
      </c>
    </row>
    <row r="219" spans="1:22" ht="21" customHeight="1" x14ac:dyDescent="0.15">
      <c r="A219" s="113" t="s">
        <v>33</v>
      </c>
      <c r="B219" s="113"/>
      <c r="C219" s="113"/>
      <c r="D219" s="113"/>
      <c r="E219" s="113"/>
      <c r="F219" s="113"/>
      <c r="G219" s="113"/>
      <c r="H219" s="113"/>
      <c r="I219" s="113"/>
      <c r="J219" s="62">
        <f>SUM(J215:J218)</f>
        <v>11478</v>
      </c>
      <c r="K219" s="62">
        <f t="shared" ref="K219:V219" si="103">SUM(K215:K218)</f>
        <v>956.5</v>
      </c>
      <c r="L219" s="62">
        <f t="shared" si="103"/>
        <v>956.5</v>
      </c>
      <c r="M219" s="62">
        <f t="shared" si="103"/>
        <v>956.5</v>
      </c>
      <c r="N219" s="62">
        <f t="shared" si="103"/>
        <v>956.5</v>
      </c>
      <c r="O219" s="62">
        <f t="shared" si="103"/>
        <v>956.5</v>
      </c>
      <c r="P219" s="62">
        <f t="shared" si="103"/>
        <v>956.5</v>
      </c>
      <c r="Q219" s="62">
        <f t="shared" si="103"/>
        <v>956.5</v>
      </c>
      <c r="R219" s="62">
        <f t="shared" si="103"/>
        <v>956.5</v>
      </c>
      <c r="S219" s="62">
        <f t="shared" si="103"/>
        <v>956.5</v>
      </c>
      <c r="T219" s="62">
        <f t="shared" si="103"/>
        <v>956.5</v>
      </c>
      <c r="U219" s="62">
        <f t="shared" si="103"/>
        <v>956.5</v>
      </c>
      <c r="V219" s="62">
        <f t="shared" si="103"/>
        <v>956.5</v>
      </c>
    </row>
    <row r="220" spans="1:22" ht="21" customHeight="1" x14ac:dyDescent="0.15">
      <c r="A220" s="113">
        <v>1</v>
      </c>
      <c r="B220" s="109" t="s">
        <v>21</v>
      </c>
      <c r="C220" s="109" t="s">
        <v>164</v>
      </c>
      <c r="D220" s="109" t="s">
        <v>165</v>
      </c>
      <c r="E220" s="109">
        <v>401</v>
      </c>
      <c r="F220" s="109" t="s">
        <v>166</v>
      </c>
      <c r="G220" s="109" t="s">
        <v>25</v>
      </c>
      <c r="H220" s="40">
        <v>2121</v>
      </c>
      <c r="I220" s="41" t="s">
        <v>159</v>
      </c>
      <c r="J220" s="62">
        <v>2520</v>
      </c>
      <c r="K220" s="62">
        <f>J220/12</f>
        <v>210</v>
      </c>
      <c r="L220" s="62">
        <v>210</v>
      </c>
      <c r="M220" s="62">
        <v>210</v>
      </c>
      <c r="N220" s="62">
        <v>210</v>
      </c>
      <c r="O220" s="62">
        <v>210</v>
      </c>
      <c r="P220" s="62">
        <v>210</v>
      </c>
      <c r="Q220" s="62">
        <v>210</v>
      </c>
      <c r="R220" s="62">
        <v>210</v>
      </c>
      <c r="S220" s="62">
        <v>210</v>
      </c>
      <c r="T220" s="62">
        <v>210</v>
      </c>
      <c r="U220" s="62">
        <v>210</v>
      </c>
      <c r="V220" s="62">
        <v>210</v>
      </c>
    </row>
    <row r="221" spans="1:22" ht="21" customHeight="1" x14ac:dyDescent="0.15">
      <c r="A221" s="113"/>
      <c r="B221" s="109"/>
      <c r="C221" s="109"/>
      <c r="D221" s="109"/>
      <c r="E221" s="109"/>
      <c r="F221" s="109"/>
      <c r="G221" s="109"/>
      <c r="H221" s="40">
        <v>2151</v>
      </c>
      <c r="I221" s="41" t="s">
        <v>167</v>
      </c>
      <c r="J221" s="62">
        <v>1250.4000000000001</v>
      </c>
      <c r="K221" s="62">
        <f t="shared" ref="K221:K225" si="104">J221/12</f>
        <v>104.2</v>
      </c>
      <c r="L221" s="62">
        <f>K221</f>
        <v>104.2</v>
      </c>
      <c r="M221" s="62">
        <f t="shared" ref="M221:V221" si="105">L221</f>
        <v>104.2</v>
      </c>
      <c r="N221" s="62">
        <f t="shared" si="105"/>
        <v>104.2</v>
      </c>
      <c r="O221" s="62">
        <f t="shared" si="105"/>
        <v>104.2</v>
      </c>
      <c r="P221" s="62">
        <f t="shared" si="105"/>
        <v>104.2</v>
      </c>
      <c r="Q221" s="62">
        <f t="shared" si="105"/>
        <v>104.2</v>
      </c>
      <c r="R221" s="62">
        <f t="shared" si="105"/>
        <v>104.2</v>
      </c>
      <c r="S221" s="62">
        <f t="shared" si="105"/>
        <v>104.2</v>
      </c>
      <c r="T221" s="62">
        <f t="shared" si="105"/>
        <v>104.2</v>
      </c>
      <c r="U221" s="62">
        <f t="shared" si="105"/>
        <v>104.2</v>
      </c>
      <c r="V221" s="62">
        <f t="shared" si="105"/>
        <v>104.2</v>
      </c>
    </row>
    <row r="222" spans="1:22" ht="21" customHeight="1" x14ac:dyDescent="0.15">
      <c r="A222" s="113"/>
      <c r="B222" s="109"/>
      <c r="C222" s="109"/>
      <c r="D222" s="109"/>
      <c r="E222" s="109"/>
      <c r="F222" s="109"/>
      <c r="G222" s="109"/>
      <c r="H222" s="40">
        <v>2211</v>
      </c>
      <c r="I222" s="41" t="s">
        <v>28</v>
      </c>
      <c r="J222" s="62">
        <v>3500</v>
      </c>
      <c r="K222" s="62">
        <f t="shared" si="104"/>
        <v>291.66666666666669</v>
      </c>
      <c r="L222" s="62">
        <f>K222</f>
        <v>291.66666666666669</v>
      </c>
      <c r="M222" s="62">
        <f t="shared" ref="M222:N222" si="106">L222</f>
        <v>291.66666666666669</v>
      </c>
      <c r="N222" s="62">
        <f t="shared" si="106"/>
        <v>291.66666666666669</v>
      </c>
      <c r="O222" s="62">
        <f t="shared" ref="O222:V222" si="107">N222</f>
        <v>291.66666666666669</v>
      </c>
      <c r="P222" s="62">
        <f t="shared" si="107"/>
        <v>291.66666666666669</v>
      </c>
      <c r="Q222" s="62">
        <f t="shared" si="107"/>
        <v>291.66666666666669</v>
      </c>
      <c r="R222" s="62">
        <f t="shared" si="107"/>
        <v>291.66666666666669</v>
      </c>
      <c r="S222" s="62">
        <f t="shared" si="107"/>
        <v>291.66666666666669</v>
      </c>
      <c r="T222" s="62">
        <f t="shared" si="107"/>
        <v>291.66666666666669</v>
      </c>
      <c r="U222" s="62">
        <f t="shared" si="107"/>
        <v>291.66666666666669</v>
      </c>
      <c r="V222" s="62">
        <f t="shared" si="107"/>
        <v>291.66666666666669</v>
      </c>
    </row>
    <row r="223" spans="1:22" ht="23.25" customHeight="1" x14ac:dyDescent="0.15">
      <c r="A223" s="113"/>
      <c r="B223" s="109"/>
      <c r="C223" s="109"/>
      <c r="D223" s="109"/>
      <c r="E223" s="109"/>
      <c r="F223" s="109"/>
      <c r="G223" s="109"/>
      <c r="H223" s="40">
        <v>3361</v>
      </c>
      <c r="I223" s="41" t="s">
        <v>55</v>
      </c>
      <c r="J223" s="62">
        <v>2234</v>
      </c>
      <c r="K223" s="62">
        <f t="shared" si="104"/>
        <v>186.16666666666666</v>
      </c>
      <c r="L223" s="62">
        <f>K223</f>
        <v>186.16666666666666</v>
      </c>
      <c r="M223" s="62">
        <f t="shared" ref="M223:V223" si="108">L223</f>
        <v>186.16666666666666</v>
      </c>
      <c r="N223" s="62">
        <f t="shared" si="108"/>
        <v>186.16666666666666</v>
      </c>
      <c r="O223" s="62">
        <f t="shared" si="108"/>
        <v>186.16666666666666</v>
      </c>
      <c r="P223" s="62">
        <f t="shared" si="108"/>
        <v>186.16666666666666</v>
      </c>
      <c r="Q223" s="62">
        <f t="shared" si="108"/>
        <v>186.16666666666666</v>
      </c>
      <c r="R223" s="62">
        <f t="shared" si="108"/>
        <v>186.16666666666666</v>
      </c>
      <c r="S223" s="62">
        <f t="shared" si="108"/>
        <v>186.16666666666666</v>
      </c>
      <c r="T223" s="62">
        <f t="shared" si="108"/>
        <v>186.16666666666666</v>
      </c>
      <c r="U223" s="62">
        <f t="shared" si="108"/>
        <v>186.16666666666666</v>
      </c>
      <c r="V223" s="62">
        <f t="shared" si="108"/>
        <v>186.16666666666666</v>
      </c>
    </row>
    <row r="224" spans="1:22" ht="21" customHeight="1" x14ac:dyDescent="0.15">
      <c r="A224" s="113"/>
      <c r="B224" s="109"/>
      <c r="C224" s="109"/>
      <c r="D224" s="109"/>
      <c r="E224" s="109"/>
      <c r="F224" s="109"/>
      <c r="G224" s="109"/>
      <c r="H224" s="40">
        <v>3612</v>
      </c>
      <c r="I224" s="41" t="s">
        <v>31</v>
      </c>
      <c r="J224" s="62">
        <v>1646.44</v>
      </c>
      <c r="K224" s="62">
        <f t="shared" si="104"/>
        <v>137.20333333333335</v>
      </c>
      <c r="L224" s="62">
        <f>K224</f>
        <v>137.20333333333335</v>
      </c>
      <c r="M224" s="62">
        <f t="shared" ref="M224:V224" si="109">L224</f>
        <v>137.20333333333335</v>
      </c>
      <c r="N224" s="62">
        <f t="shared" si="109"/>
        <v>137.20333333333335</v>
      </c>
      <c r="O224" s="62">
        <f t="shared" si="109"/>
        <v>137.20333333333335</v>
      </c>
      <c r="P224" s="62">
        <f t="shared" si="109"/>
        <v>137.20333333333335</v>
      </c>
      <c r="Q224" s="62">
        <f t="shared" si="109"/>
        <v>137.20333333333335</v>
      </c>
      <c r="R224" s="62">
        <f t="shared" si="109"/>
        <v>137.20333333333335</v>
      </c>
      <c r="S224" s="62">
        <f t="shared" si="109"/>
        <v>137.20333333333335</v>
      </c>
      <c r="T224" s="62">
        <f t="shared" si="109"/>
        <v>137.20333333333335</v>
      </c>
      <c r="U224" s="62">
        <f t="shared" si="109"/>
        <v>137.20333333333335</v>
      </c>
      <c r="V224" s="62">
        <f t="shared" si="109"/>
        <v>137.20333333333335</v>
      </c>
    </row>
    <row r="225" spans="1:22" ht="21" customHeight="1" x14ac:dyDescent="0.15">
      <c r="A225" s="113"/>
      <c r="B225" s="109"/>
      <c r="C225" s="109"/>
      <c r="D225" s="109"/>
      <c r="E225" s="109"/>
      <c r="F225" s="109"/>
      <c r="G225" s="109"/>
      <c r="H225" s="40">
        <v>3751</v>
      </c>
      <c r="I225" s="41" t="s">
        <v>32</v>
      </c>
      <c r="J225" s="62">
        <f>3448.8+483.6-0.045</f>
        <v>3932.355</v>
      </c>
      <c r="K225" s="62">
        <f t="shared" si="104"/>
        <v>327.69625000000002</v>
      </c>
      <c r="L225" s="62">
        <f>K225</f>
        <v>327.69625000000002</v>
      </c>
      <c r="M225" s="62">
        <f t="shared" ref="M225:V225" si="110">L225</f>
        <v>327.69625000000002</v>
      </c>
      <c r="N225" s="62">
        <f t="shared" si="110"/>
        <v>327.69625000000002</v>
      </c>
      <c r="O225" s="62">
        <f t="shared" si="110"/>
        <v>327.69625000000002</v>
      </c>
      <c r="P225" s="62">
        <f t="shared" si="110"/>
        <v>327.69625000000002</v>
      </c>
      <c r="Q225" s="62">
        <f t="shared" si="110"/>
        <v>327.69625000000002</v>
      </c>
      <c r="R225" s="62">
        <f t="shared" si="110"/>
        <v>327.69625000000002</v>
      </c>
      <c r="S225" s="62">
        <f t="shared" si="110"/>
        <v>327.69625000000002</v>
      </c>
      <c r="T225" s="62">
        <f t="shared" si="110"/>
        <v>327.69625000000002</v>
      </c>
      <c r="U225" s="62">
        <f t="shared" si="110"/>
        <v>327.69625000000002</v>
      </c>
      <c r="V225" s="62">
        <f t="shared" si="110"/>
        <v>327.69625000000002</v>
      </c>
    </row>
    <row r="226" spans="1:22" ht="21" customHeight="1" x14ac:dyDescent="0.15">
      <c r="A226" s="113" t="s">
        <v>33</v>
      </c>
      <c r="B226" s="113"/>
      <c r="C226" s="113"/>
      <c r="D226" s="113"/>
      <c r="E226" s="113"/>
      <c r="F226" s="113"/>
      <c r="G226" s="113"/>
      <c r="H226" s="113"/>
      <c r="I226" s="113"/>
      <c r="J226" s="62">
        <f>SUM(J220:J225)</f>
        <v>15083.195</v>
      </c>
      <c r="K226" s="62">
        <f t="shared" ref="K226:V226" si="111">SUM(K220:K225)</f>
        <v>1256.9329166666666</v>
      </c>
      <c r="L226" s="62">
        <f t="shared" si="111"/>
        <v>1256.9329166666666</v>
      </c>
      <c r="M226" s="62">
        <f t="shared" si="111"/>
        <v>1256.9329166666666</v>
      </c>
      <c r="N226" s="62">
        <f t="shared" si="111"/>
        <v>1256.9329166666666</v>
      </c>
      <c r="O226" s="62">
        <f t="shared" si="111"/>
        <v>1256.9329166666666</v>
      </c>
      <c r="P226" s="62">
        <f t="shared" si="111"/>
        <v>1256.9329166666666</v>
      </c>
      <c r="Q226" s="62">
        <f t="shared" si="111"/>
        <v>1256.9329166666666</v>
      </c>
      <c r="R226" s="62">
        <f t="shared" si="111"/>
        <v>1256.9329166666666</v>
      </c>
      <c r="S226" s="62">
        <f t="shared" si="111"/>
        <v>1256.9329166666666</v>
      </c>
      <c r="T226" s="62">
        <f t="shared" si="111"/>
        <v>1256.9329166666666</v>
      </c>
      <c r="U226" s="62">
        <f t="shared" si="111"/>
        <v>1256.9329166666666</v>
      </c>
      <c r="V226" s="62">
        <f t="shared" si="111"/>
        <v>1256.9329166666666</v>
      </c>
    </row>
    <row r="227" spans="1:22" ht="21" customHeight="1" x14ac:dyDescent="0.15">
      <c r="A227" s="118" t="s">
        <v>168</v>
      </c>
      <c r="B227" s="118"/>
      <c r="C227" s="118"/>
      <c r="D227" s="118"/>
      <c r="E227" s="118"/>
      <c r="F227" s="118"/>
      <c r="G227" s="118"/>
      <c r="H227" s="118"/>
      <c r="I227" s="118"/>
      <c r="J227" s="65">
        <f t="shared" ref="J227:V227" si="112">SUM(J19+J31+J48+J60+J98+J100+J108+J118+J131+J133+J143+J151+J164+J177+J185+J200+J214+J219+J226)</f>
        <v>7199999.9950000001</v>
      </c>
      <c r="K227" s="65">
        <f t="shared" si="112"/>
        <v>599999.99958333327</v>
      </c>
      <c r="L227" s="65">
        <f t="shared" si="112"/>
        <v>599999.99958333327</v>
      </c>
      <c r="M227" s="65">
        <f t="shared" si="112"/>
        <v>599999.99958333327</v>
      </c>
      <c r="N227" s="65">
        <f t="shared" si="112"/>
        <v>599999.99958333327</v>
      </c>
      <c r="O227" s="65">
        <f t="shared" si="112"/>
        <v>599999.99958333327</v>
      </c>
      <c r="P227" s="65">
        <f t="shared" si="112"/>
        <v>599999.99958333327</v>
      </c>
      <c r="Q227" s="65">
        <f t="shared" si="112"/>
        <v>599999.99958333327</v>
      </c>
      <c r="R227" s="65">
        <f t="shared" si="112"/>
        <v>599999.99958333327</v>
      </c>
      <c r="S227" s="65">
        <f t="shared" si="112"/>
        <v>599999.99958333327</v>
      </c>
      <c r="T227" s="65">
        <f t="shared" si="112"/>
        <v>599999.99958333327</v>
      </c>
      <c r="U227" s="65">
        <f t="shared" si="112"/>
        <v>599999.99958333327</v>
      </c>
      <c r="V227" s="65">
        <f t="shared" si="112"/>
        <v>599999.99958333327</v>
      </c>
    </row>
    <row r="228" spans="1:22" s="67" customFormat="1" ht="21" customHeight="1" x14ac:dyDescent="0.15">
      <c r="A228" s="66"/>
      <c r="C228" s="119" t="s">
        <v>173</v>
      </c>
      <c r="D228" s="119"/>
      <c r="E228" s="119"/>
      <c r="F228" s="119"/>
      <c r="G228" s="119"/>
      <c r="I228" s="68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</row>
    <row r="229" spans="1:22" s="71" customFormat="1" ht="21" customHeight="1" x14ac:dyDescent="0.15">
      <c r="A229" s="70"/>
      <c r="C229" s="117" t="s">
        <v>177</v>
      </c>
      <c r="D229" s="117"/>
      <c r="E229" s="117"/>
      <c r="F229" s="117"/>
      <c r="G229" s="117"/>
      <c r="I229" s="72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</row>
    <row r="230" spans="1:22" s="71" customFormat="1" ht="9" customHeight="1" x14ac:dyDescent="0.15">
      <c r="A230" s="70"/>
      <c r="C230" s="117" t="s">
        <v>174</v>
      </c>
      <c r="D230" s="117"/>
      <c r="E230" s="117"/>
      <c r="F230" s="117"/>
      <c r="G230" s="117"/>
      <c r="I230" s="72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</row>
    <row r="231" spans="1:22" s="71" customFormat="1" ht="10.5" customHeight="1" x14ac:dyDescent="0.15">
      <c r="A231" s="70"/>
      <c r="C231" s="74" t="s">
        <v>197</v>
      </c>
      <c r="D231" s="74"/>
      <c r="E231" s="74"/>
      <c r="F231" s="74"/>
      <c r="G231" s="74"/>
      <c r="I231" s="72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</row>
    <row r="232" spans="1:22" s="71" customFormat="1" ht="12" customHeight="1" x14ac:dyDescent="0.15">
      <c r="A232" s="70"/>
      <c r="C232" s="117" t="s">
        <v>198</v>
      </c>
      <c r="D232" s="117"/>
      <c r="E232" s="117"/>
      <c r="F232" s="117"/>
      <c r="G232" s="117"/>
      <c r="I232" s="72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</row>
    <row r="233" spans="1:22" s="71" customFormat="1" ht="21" customHeight="1" x14ac:dyDescent="0.15">
      <c r="A233" s="70"/>
      <c r="I233" s="72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</row>
    <row r="234" spans="1:22" s="71" customFormat="1" ht="21" customHeight="1" x14ac:dyDescent="0.15">
      <c r="A234" s="70"/>
      <c r="I234" s="72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</row>
    <row r="235" spans="1:22" s="71" customFormat="1" ht="21" customHeight="1" x14ac:dyDescent="0.15">
      <c r="A235" s="70"/>
      <c r="I235" s="72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</row>
    <row r="236" spans="1:22" s="71" customFormat="1" ht="21" customHeight="1" x14ac:dyDescent="0.15">
      <c r="A236" s="70"/>
      <c r="I236" s="72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</row>
    <row r="237" spans="1:22" s="71" customFormat="1" ht="21" customHeight="1" x14ac:dyDescent="0.15">
      <c r="A237" s="70"/>
      <c r="I237" s="72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</row>
    <row r="238" spans="1:22" s="71" customFormat="1" ht="21" customHeight="1" x14ac:dyDescent="0.15">
      <c r="A238" s="70"/>
      <c r="I238" s="72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</row>
    <row r="239" spans="1:22" s="71" customFormat="1" ht="21" customHeight="1" x14ac:dyDescent="0.15">
      <c r="A239" s="70"/>
      <c r="I239" s="72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</row>
    <row r="240" spans="1:22" s="71" customFormat="1" ht="21" customHeight="1" x14ac:dyDescent="0.15">
      <c r="A240" s="70"/>
      <c r="I240" s="72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</row>
    <row r="241" spans="1:23" ht="21" customHeight="1" x14ac:dyDescent="0.15">
      <c r="A241" s="70"/>
      <c r="B241" s="71"/>
      <c r="C241" s="71"/>
      <c r="D241" s="71"/>
      <c r="E241" s="71"/>
      <c r="F241" s="71"/>
      <c r="G241" s="71"/>
      <c r="H241" s="71"/>
      <c r="I241" s="72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1"/>
    </row>
    <row r="242" spans="1:23" ht="21" customHeight="1" x14ac:dyDescent="0.15">
      <c r="A242" s="70"/>
      <c r="B242" s="71"/>
      <c r="C242" s="71"/>
      <c r="D242" s="71"/>
      <c r="E242" s="71"/>
      <c r="F242" s="71"/>
      <c r="G242" s="71"/>
      <c r="H242" s="71"/>
      <c r="I242" s="72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1"/>
    </row>
    <row r="243" spans="1:23" ht="21" customHeight="1" x14ac:dyDescent="0.15">
      <c r="A243" s="70"/>
      <c r="B243" s="71"/>
      <c r="C243" s="71"/>
      <c r="D243" s="71"/>
      <c r="E243" s="71"/>
      <c r="F243" s="71"/>
      <c r="G243" s="71"/>
      <c r="H243" s="71"/>
      <c r="I243" s="72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1"/>
    </row>
    <row r="244" spans="1:23" ht="21" customHeight="1" x14ac:dyDescent="0.15">
      <c r="A244" s="70"/>
      <c r="B244" s="71"/>
      <c r="C244" s="71"/>
      <c r="D244" s="71"/>
      <c r="E244" s="71"/>
      <c r="F244" s="71"/>
      <c r="G244" s="71"/>
      <c r="H244" s="71"/>
      <c r="I244" s="72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1"/>
    </row>
    <row r="245" spans="1:23" ht="21" customHeight="1" x14ac:dyDescent="0.15">
      <c r="A245" s="70"/>
      <c r="B245" s="71"/>
      <c r="C245" s="71"/>
      <c r="D245" s="71"/>
      <c r="E245" s="71"/>
      <c r="F245" s="71"/>
      <c r="G245" s="71"/>
      <c r="H245" s="71"/>
      <c r="I245" s="72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1"/>
    </row>
    <row r="246" spans="1:23" ht="21" customHeight="1" x14ac:dyDescent="0.15">
      <c r="A246" s="70"/>
      <c r="B246" s="71"/>
      <c r="C246" s="71"/>
      <c r="D246" s="71"/>
      <c r="E246" s="71"/>
      <c r="F246" s="71"/>
      <c r="G246" s="71"/>
      <c r="H246" s="71"/>
      <c r="I246" s="72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1"/>
    </row>
    <row r="247" spans="1:23" ht="21" customHeight="1" x14ac:dyDescent="0.15">
      <c r="A247" s="70"/>
      <c r="B247" s="71"/>
      <c r="C247" s="71"/>
      <c r="D247" s="71"/>
      <c r="E247" s="71"/>
      <c r="F247" s="71"/>
      <c r="G247" s="71"/>
      <c r="H247" s="71"/>
      <c r="I247" s="72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1"/>
    </row>
    <row r="248" spans="1:23" ht="21" customHeight="1" x14ac:dyDescent="0.15">
      <c r="A248" s="70"/>
      <c r="B248" s="71"/>
      <c r="C248" s="71"/>
      <c r="D248" s="71"/>
      <c r="E248" s="71"/>
      <c r="F248" s="71"/>
      <c r="G248" s="71"/>
      <c r="H248" s="71"/>
      <c r="I248" s="72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1"/>
    </row>
    <row r="249" spans="1:23" ht="21" customHeight="1" x14ac:dyDescent="0.15">
      <c r="A249" s="70"/>
      <c r="B249" s="71"/>
      <c r="C249" s="71"/>
      <c r="D249" s="71"/>
      <c r="E249" s="71"/>
      <c r="F249" s="71"/>
      <c r="G249" s="71"/>
      <c r="H249" s="71"/>
      <c r="I249" s="72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1"/>
    </row>
    <row r="250" spans="1:23" ht="21" customHeight="1" x14ac:dyDescent="0.15">
      <c r="A250" s="70"/>
      <c r="B250" s="71"/>
      <c r="C250" s="71"/>
      <c r="D250" s="71"/>
      <c r="E250" s="71"/>
      <c r="F250" s="71"/>
      <c r="G250" s="71"/>
      <c r="H250" s="71"/>
      <c r="I250" s="72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1"/>
    </row>
    <row r="251" spans="1:23" ht="21" customHeight="1" x14ac:dyDescent="0.15">
      <c r="A251" s="70"/>
      <c r="B251" s="71"/>
      <c r="C251" s="71"/>
      <c r="D251" s="71"/>
      <c r="E251" s="71"/>
      <c r="F251" s="71"/>
      <c r="G251" s="71"/>
      <c r="H251" s="71"/>
      <c r="I251" s="72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1"/>
    </row>
    <row r="252" spans="1:23" ht="21" customHeight="1" x14ac:dyDescent="0.15">
      <c r="A252" s="70"/>
      <c r="B252" s="71"/>
      <c r="C252" s="71"/>
      <c r="D252" s="71"/>
      <c r="E252" s="71"/>
      <c r="F252" s="71"/>
      <c r="G252" s="71"/>
      <c r="H252" s="71"/>
      <c r="I252" s="72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1"/>
    </row>
    <row r="253" spans="1:23" ht="21" customHeight="1" x14ac:dyDescent="0.15">
      <c r="A253" s="70"/>
      <c r="B253" s="71"/>
      <c r="C253" s="71"/>
      <c r="D253" s="71"/>
      <c r="E253" s="71"/>
      <c r="F253" s="71"/>
      <c r="G253" s="71"/>
      <c r="H253" s="71"/>
      <c r="I253" s="72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1"/>
    </row>
    <row r="254" spans="1:23" ht="21" customHeight="1" x14ac:dyDescent="0.15">
      <c r="A254" s="70"/>
      <c r="B254" s="71"/>
      <c r="C254" s="71"/>
      <c r="D254" s="71"/>
      <c r="E254" s="71"/>
      <c r="F254" s="71"/>
      <c r="G254" s="71"/>
      <c r="H254" s="71"/>
      <c r="I254" s="72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1"/>
    </row>
    <row r="255" spans="1:23" ht="21" customHeight="1" x14ac:dyDescent="0.15">
      <c r="A255" s="70"/>
      <c r="B255" s="71"/>
      <c r="C255" s="71"/>
      <c r="D255" s="71"/>
      <c r="E255" s="71"/>
      <c r="F255" s="71"/>
      <c r="G255" s="71"/>
      <c r="H255" s="71"/>
      <c r="I255" s="72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1"/>
    </row>
    <row r="256" spans="1:23" ht="21" customHeight="1" x14ac:dyDescent="0.15">
      <c r="A256" s="70"/>
      <c r="B256" s="71"/>
      <c r="C256" s="71"/>
      <c r="D256" s="71"/>
      <c r="E256" s="71"/>
      <c r="F256" s="71"/>
      <c r="G256" s="71"/>
      <c r="H256" s="71"/>
      <c r="I256" s="72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1"/>
    </row>
    <row r="257" spans="1:23" ht="21" customHeight="1" x14ac:dyDescent="0.15">
      <c r="A257" s="70"/>
      <c r="B257" s="71"/>
      <c r="C257" s="71"/>
      <c r="D257" s="71"/>
      <c r="E257" s="71"/>
      <c r="F257" s="71"/>
      <c r="G257" s="71"/>
      <c r="H257" s="71"/>
      <c r="I257" s="72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1"/>
    </row>
    <row r="258" spans="1:23" ht="21" customHeight="1" x14ac:dyDescent="0.15">
      <c r="A258" s="70"/>
      <c r="B258" s="71"/>
      <c r="C258" s="71"/>
      <c r="D258" s="71"/>
      <c r="E258" s="71"/>
      <c r="F258" s="71"/>
      <c r="G258" s="71"/>
      <c r="H258" s="71"/>
      <c r="I258" s="72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1"/>
    </row>
    <row r="259" spans="1:23" ht="21" customHeight="1" x14ac:dyDescent="0.15">
      <c r="A259" s="70"/>
      <c r="B259" s="71"/>
      <c r="C259" s="71"/>
      <c r="D259" s="71"/>
      <c r="E259" s="71"/>
      <c r="F259" s="71"/>
      <c r="G259" s="71"/>
      <c r="H259" s="71"/>
      <c r="I259" s="72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1"/>
    </row>
    <row r="260" spans="1:23" ht="21" customHeight="1" x14ac:dyDescent="0.15">
      <c r="A260" s="70"/>
      <c r="B260" s="71"/>
      <c r="C260" s="71"/>
      <c r="D260" s="71"/>
      <c r="E260" s="71"/>
      <c r="F260" s="71"/>
      <c r="G260" s="71"/>
      <c r="H260" s="71"/>
      <c r="I260" s="72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1"/>
    </row>
    <row r="261" spans="1:23" ht="21" customHeight="1" x14ac:dyDescent="0.15">
      <c r="A261" s="70"/>
      <c r="B261" s="71"/>
      <c r="C261" s="71"/>
      <c r="D261" s="71"/>
      <c r="E261" s="71"/>
      <c r="F261" s="71"/>
      <c r="G261" s="71"/>
      <c r="H261" s="71"/>
      <c r="I261" s="72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1"/>
    </row>
    <row r="262" spans="1:23" ht="21" customHeight="1" x14ac:dyDescent="0.15">
      <c r="A262" s="70"/>
      <c r="B262" s="71"/>
      <c r="C262" s="71"/>
      <c r="D262" s="71"/>
      <c r="E262" s="71"/>
      <c r="F262" s="71"/>
      <c r="G262" s="71"/>
      <c r="H262" s="71"/>
      <c r="I262" s="72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1"/>
    </row>
    <row r="263" spans="1:23" ht="21" customHeight="1" x14ac:dyDescent="0.15">
      <c r="A263" s="70"/>
      <c r="B263" s="71"/>
      <c r="C263" s="71"/>
      <c r="D263" s="71"/>
      <c r="E263" s="71"/>
      <c r="F263" s="71"/>
      <c r="G263" s="71"/>
      <c r="H263" s="71"/>
      <c r="I263" s="72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1"/>
    </row>
    <row r="264" spans="1:23" ht="21" customHeight="1" x14ac:dyDescent="0.15">
      <c r="A264" s="70"/>
      <c r="B264" s="71"/>
      <c r="C264" s="71"/>
      <c r="D264" s="71"/>
      <c r="E264" s="71"/>
      <c r="F264" s="71"/>
      <c r="G264" s="71"/>
      <c r="H264" s="71"/>
      <c r="I264" s="72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1"/>
    </row>
    <row r="265" spans="1:23" ht="21" customHeight="1" x14ac:dyDescent="0.15">
      <c r="A265" s="70"/>
      <c r="B265" s="71"/>
      <c r="C265" s="71"/>
      <c r="D265" s="71"/>
      <c r="E265" s="71"/>
      <c r="F265" s="71"/>
      <c r="G265" s="71"/>
      <c r="H265" s="71"/>
      <c r="I265" s="72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1"/>
    </row>
    <row r="266" spans="1:23" ht="21" customHeight="1" x14ac:dyDescent="0.15">
      <c r="A266" s="70"/>
      <c r="B266" s="71"/>
      <c r="C266" s="71"/>
      <c r="D266" s="71"/>
      <c r="E266" s="71"/>
      <c r="F266" s="71"/>
      <c r="G266" s="71"/>
      <c r="H266" s="71"/>
      <c r="I266" s="72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1"/>
    </row>
    <row r="267" spans="1:23" ht="21" customHeight="1" x14ac:dyDescent="0.15">
      <c r="A267" s="70"/>
      <c r="B267" s="71"/>
      <c r="C267" s="71"/>
      <c r="D267" s="71"/>
      <c r="E267" s="71"/>
      <c r="F267" s="71"/>
      <c r="G267" s="71"/>
      <c r="H267" s="71"/>
      <c r="I267" s="72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1"/>
    </row>
    <row r="268" spans="1:23" ht="21" customHeight="1" x14ac:dyDescent="0.15">
      <c r="A268" s="70"/>
      <c r="B268" s="71"/>
      <c r="C268" s="71"/>
      <c r="D268" s="71"/>
      <c r="E268" s="71"/>
      <c r="F268" s="71"/>
      <c r="G268" s="71"/>
      <c r="H268" s="71"/>
      <c r="I268" s="72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1"/>
    </row>
    <row r="269" spans="1:23" ht="21" customHeight="1" x14ac:dyDescent="0.15">
      <c r="A269" s="70"/>
      <c r="B269" s="71"/>
      <c r="C269" s="71"/>
      <c r="D269" s="71"/>
      <c r="E269" s="71"/>
      <c r="F269" s="71"/>
      <c r="G269" s="71"/>
      <c r="H269" s="71"/>
      <c r="I269" s="72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1"/>
    </row>
    <row r="270" spans="1:23" ht="21" customHeight="1" x14ac:dyDescent="0.15">
      <c r="A270" s="70"/>
      <c r="B270" s="71"/>
      <c r="C270" s="71"/>
      <c r="D270" s="71"/>
      <c r="E270" s="71"/>
      <c r="F270" s="71"/>
      <c r="G270" s="71"/>
      <c r="H270" s="71"/>
      <c r="I270" s="72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1"/>
    </row>
    <row r="271" spans="1:23" ht="21" customHeight="1" x14ac:dyDescent="0.15">
      <c r="A271" s="70"/>
      <c r="B271" s="71"/>
      <c r="C271" s="71"/>
      <c r="D271" s="71"/>
      <c r="E271" s="71"/>
      <c r="F271" s="71"/>
      <c r="G271" s="71"/>
      <c r="H271" s="71"/>
      <c r="I271" s="72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1"/>
    </row>
    <row r="272" spans="1:23" ht="21" customHeight="1" x14ac:dyDescent="0.15">
      <c r="A272" s="70"/>
      <c r="B272" s="71"/>
      <c r="C272" s="71"/>
      <c r="D272" s="71"/>
      <c r="E272" s="71"/>
      <c r="F272" s="71"/>
      <c r="G272" s="71"/>
      <c r="H272" s="71"/>
      <c r="I272" s="72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1"/>
    </row>
    <row r="273" spans="1:23" ht="21" customHeight="1" x14ac:dyDescent="0.15">
      <c r="A273" s="70"/>
      <c r="B273" s="71"/>
      <c r="C273" s="71"/>
      <c r="D273" s="71"/>
      <c r="E273" s="71"/>
      <c r="F273" s="71"/>
      <c r="G273" s="71"/>
      <c r="H273" s="71"/>
      <c r="I273" s="72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1"/>
    </row>
    <row r="274" spans="1:23" ht="21" customHeight="1" x14ac:dyDescent="0.15">
      <c r="A274" s="70"/>
      <c r="B274" s="71"/>
      <c r="C274" s="71"/>
      <c r="D274" s="71"/>
      <c r="E274" s="71"/>
      <c r="F274" s="71"/>
      <c r="G274" s="71"/>
      <c r="H274" s="71"/>
      <c r="I274" s="72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1"/>
    </row>
    <row r="275" spans="1:23" ht="21" customHeight="1" x14ac:dyDescent="0.15">
      <c r="A275" s="70"/>
      <c r="B275" s="71"/>
      <c r="C275" s="71"/>
      <c r="D275" s="71"/>
      <c r="E275" s="71"/>
      <c r="F275" s="71"/>
      <c r="G275" s="71"/>
      <c r="H275" s="71"/>
      <c r="I275" s="72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1"/>
    </row>
    <row r="276" spans="1:23" ht="21" customHeight="1" x14ac:dyDescent="0.15">
      <c r="A276" s="70"/>
      <c r="B276" s="71"/>
      <c r="C276" s="71"/>
      <c r="D276" s="71"/>
      <c r="E276" s="71"/>
      <c r="F276" s="71"/>
      <c r="G276" s="71"/>
      <c r="H276" s="71"/>
      <c r="I276" s="72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1"/>
    </row>
    <row r="277" spans="1:23" ht="21" customHeight="1" x14ac:dyDescent="0.15">
      <c r="A277" s="70"/>
      <c r="B277" s="71"/>
      <c r="C277" s="71"/>
      <c r="D277" s="71"/>
      <c r="E277" s="71"/>
      <c r="F277" s="71"/>
      <c r="G277" s="71"/>
      <c r="H277" s="71"/>
      <c r="I277" s="72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1"/>
    </row>
    <row r="278" spans="1:23" ht="21" customHeight="1" x14ac:dyDescent="0.15">
      <c r="A278" s="70"/>
      <c r="B278" s="71"/>
      <c r="C278" s="71"/>
      <c r="D278" s="71"/>
      <c r="E278" s="71"/>
      <c r="F278" s="71"/>
      <c r="G278" s="71"/>
      <c r="H278" s="71"/>
      <c r="I278" s="72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1"/>
    </row>
    <row r="279" spans="1:23" ht="21" customHeight="1" x14ac:dyDescent="0.15">
      <c r="A279" s="70"/>
      <c r="B279" s="71"/>
      <c r="C279" s="71"/>
      <c r="D279" s="71"/>
      <c r="E279" s="71"/>
      <c r="F279" s="71"/>
      <c r="G279" s="71"/>
      <c r="H279" s="71"/>
      <c r="I279" s="72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1"/>
    </row>
    <row r="280" spans="1:23" ht="21" customHeight="1" x14ac:dyDescent="0.15">
      <c r="A280" s="70"/>
      <c r="B280" s="71"/>
      <c r="C280" s="71"/>
      <c r="D280" s="71"/>
      <c r="E280" s="71"/>
      <c r="F280" s="71"/>
      <c r="G280" s="71"/>
      <c r="H280" s="71"/>
      <c r="I280" s="72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1"/>
    </row>
    <row r="281" spans="1:23" ht="21" customHeight="1" x14ac:dyDescent="0.15">
      <c r="A281" s="70"/>
      <c r="B281" s="71"/>
      <c r="C281" s="71"/>
      <c r="D281" s="71"/>
      <c r="E281" s="71"/>
      <c r="F281" s="71"/>
      <c r="G281" s="71"/>
      <c r="H281" s="71"/>
      <c r="I281" s="72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1"/>
    </row>
    <row r="282" spans="1:23" ht="21" customHeight="1" x14ac:dyDescent="0.15">
      <c r="A282" s="70"/>
      <c r="B282" s="71"/>
      <c r="C282" s="71"/>
      <c r="D282" s="71"/>
      <c r="E282" s="71"/>
      <c r="F282" s="71"/>
      <c r="G282" s="71"/>
      <c r="H282" s="71"/>
      <c r="I282" s="72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1"/>
    </row>
    <row r="283" spans="1:23" ht="21" customHeight="1" x14ac:dyDescent="0.15">
      <c r="A283" s="70"/>
      <c r="B283" s="71"/>
      <c r="C283" s="71"/>
      <c r="D283" s="71"/>
      <c r="E283" s="71"/>
      <c r="F283" s="71"/>
      <c r="G283" s="71"/>
      <c r="H283" s="71"/>
      <c r="I283" s="72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1"/>
    </row>
    <row r="284" spans="1:23" ht="21" customHeight="1" x14ac:dyDescent="0.15">
      <c r="A284" s="70"/>
      <c r="B284" s="71"/>
      <c r="C284" s="71"/>
      <c r="D284" s="71"/>
      <c r="E284" s="71"/>
      <c r="F284" s="71"/>
      <c r="G284" s="71"/>
      <c r="H284" s="71"/>
      <c r="I284" s="72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1"/>
    </row>
    <row r="285" spans="1:23" ht="21" customHeight="1" x14ac:dyDescent="0.15">
      <c r="A285" s="70"/>
      <c r="B285" s="71"/>
      <c r="C285" s="71"/>
      <c r="D285" s="71"/>
      <c r="E285" s="71"/>
      <c r="F285" s="71"/>
      <c r="G285" s="71"/>
      <c r="H285" s="71"/>
      <c r="I285" s="72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1"/>
    </row>
    <row r="286" spans="1:23" ht="21" customHeight="1" x14ac:dyDescent="0.15">
      <c r="A286" s="70"/>
      <c r="B286" s="71"/>
      <c r="C286" s="71"/>
      <c r="D286" s="71"/>
      <c r="E286" s="71"/>
      <c r="F286" s="71"/>
      <c r="G286" s="71"/>
      <c r="H286" s="71"/>
      <c r="I286" s="72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1"/>
    </row>
    <row r="287" spans="1:23" ht="21" customHeight="1" x14ac:dyDescent="0.15">
      <c r="A287" s="70"/>
      <c r="B287" s="71"/>
      <c r="C287" s="71"/>
      <c r="D287" s="71"/>
      <c r="E287" s="71"/>
      <c r="F287" s="71"/>
      <c r="G287" s="71"/>
      <c r="H287" s="71"/>
      <c r="I287" s="72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1"/>
    </row>
    <row r="288" spans="1:23" ht="21" customHeight="1" x14ac:dyDescent="0.15">
      <c r="A288" s="70"/>
      <c r="B288" s="71"/>
      <c r="C288" s="71"/>
      <c r="D288" s="71"/>
      <c r="E288" s="71"/>
      <c r="F288" s="71"/>
      <c r="G288" s="71"/>
      <c r="H288" s="71"/>
      <c r="I288" s="72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1"/>
    </row>
    <row r="289" spans="1:23" ht="21" customHeight="1" x14ac:dyDescent="0.15">
      <c r="A289" s="70"/>
      <c r="B289" s="71"/>
      <c r="C289" s="71"/>
      <c r="D289" s="71"/>
      <c r="E289" s="71"/>
      <c r="F289" s="71"/>
      <c r="G289" s="71"/>
      <c r="H289" s="71"/>
      <c r="I289" s="72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1"/>
    </row>
    <row r="290" spans="1:23" ht="21" customHeight="1" x14ac:dyDescent="0.15">
      <c r="A290" s="70"/>
      <c r="B290" s="71"/>
      <c r="C290" s="71"/>
      <c r="D290" s="71"/>
      <c r="E290" s="71"/>
      <c r="F290" s="71"/>
      <c r="G290" s="71"/>
      <c r="H290" s="71"/>
      <c r="I290" s="72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1"/>
    </row>
    <row r="291" spans="1:23" ht="21" customHeight="1" x14ac:dyDescent="0.15">
      <c r="A291" s="70"/>
      <c r="B291" s="71"/>
      <c r="C291" s="71"/>
      <c r="D291" s="71"/>
      <c r="E291" s="71"/>
      <c r="F291" s="71"/>
      <c r="G291" s="71"/>
      <c r="H291" s="71"/>
      <c r="I291" s="72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1"/>
    </row>
    <row r="292" spans="1:23" ht="21" customHeight="1" x14ac:dyDescent="0.15">
      <c r="A292" s="70"/>
      <c r="B292" s="71"/>
      <c r="C292" s="71"/>
      <c r="D292" s="71"/>
      <c r="E292" s="71"/>
      <c r="F292" s="71"/>
      <c r="G292" s="71"/>
      <c r="H292" s="71"/>
      <c r="I292" s="72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1"/>
    </row>
    <row r="293" spans="1:23" ht="21" customHeight="1" x14ac:dyDescent="0.15">
      <c r="A293" s="70"/>
      <c r="B293" s="71"/>
      <c r="C293" s="71"/>
      <c r="D293" s="71"/>
      <c r="E293" s="71"/>
      <c r="F293" s="71"/>
      <c r="G293" s="71"/>
      <c r="H293" s="71"/>
      <c r="I293" s="72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1"/>
    </row>
    <row r="294" spans="1:23" ht="21" customHeight="1" x14ac:dyDescent="0.15">
      <c r="A294" s="70"/>
      <c r="B294" s="71"/>
      <c r="C294" s="71"/>
      <c r="D294" s="71"/>
      <c r="E294" s="71"/>
      <c r="F294" s="71"/>
      <c r="G294" s="71"/>
      <c r="H294" s="71"/>
      <c r="I294" s="72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1"/>
    </row>
    <row r="295" spans="1:23" ht="21" customHeight="1" x14ac:dyDescent="0.15">
      <c r="A295" s="70"/>
      <c r="B295" s="71"/>
      <c r="C295" s="71"/>
      <c r="D295" s="71"/>
      <c r="E295" s="71"/>
      <c r="F295" s="71"/>
      <c r="G295" s="71"/>
      <c r="H295" s="71"/>
      <c r="I295" s="72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1"/>
    </row>
    <row r="296" spans="1:23" ht="21" customHeight="1" x14ac:dyDescent="0.15">
      <c r="A296" s="70"/>
      <c r="B296" s="71"/>
      <c r="C296" s="71"/>
      <c r="D296" s="71"/>
      <c r="E296" s="71"/>
      <c r="F296" s="71"/>
      <c r="G296" s="71"/>
      <c r="H296" s="71"/>
      <c r="I296" s="72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1"/>
    </row>
    <row r="297" spans="1:23" ht="21" customHeight="1" x14ac:dyDescent="0.15">
      <c r="A297" s="70"/>
      <c r="B297" s="71"/>
      <c r="C297" s="71"/>
      <c r="D297" s="71"/>
      <c r="E297" s="71"/>
      <c r="F297" s="71"/>
      <c r="G297" s="71"/>
      <c r="H297" s="71"/>
      <c r="I297" s="72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1"/>
    </row>
    <row r="298" spans="1:23" ht="21" customHeight="1" x14ac:dyDescent="0.15">
      <c r="A298" s="70"/>
      <c r="B298" s="71"/>
      <c r="C298" s="71"/>
      <c r="D298" s="71"/>
      <c r="E298" s="71"/>
      <c r="F298" s="71"/>
      <c r="G298" s="71"/>
      <c r="H298" s="71"/>
      <c r="I298" s="72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1"/>
    </row>
    <row r="299" spans="1:23" ht="21" customHeight="1" x14ac:dyDescent="0.15">
      <c r="A299" s="70"/>
      <c r="B299" s="71"/>
      <c r="C299" s="71"/>
      <c r="D299" s="71"/>
      <c r="E299" s="71"/>
      <c r="F299" s="71"/>
      <c r="G299" s="71"/>
      <c r="H299" s="71"/>
      <c r="I299" s="72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1"/>
    </row>
    <row r="300" spans="1:23" ht="21" customHeight="1" x14ac:dyDescent="0.15">
      <c r="A300" s="70"/>
      <c r="B300" s="71"/>
      <c r="C300" s="71"/>
      <c r="D300" s="71"/>
      <c r="E300" s="71"/>
      <c r="F300" s="71"/>
      <c r="G300" s="71"/>
      <c r="H300" s="71"/>
      <c r="I300" s="72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1"/>
    </row>
    <row r="301" spans="1:23" ht="21" customHeight="1" x14ac:dyDescent="0.15">
      <c r="A301" s="70"/>
      <c r="B301" s="71"/>
      <c r="C301" s="71"/>
      <c r="D301" s="71"/>
      <c r="E301" s="71"/>
      <c r="F301" s="71"/>
      <c r="G301" s="71"/>
      <c r="H301" s="71"/>
      <c r="I301" s="72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1"/>
    </row>
    <row r="302" spans="1:23" ht="21" customHeight="1" x14ac:dyDescent="0.15">
      <c r="A302" s="70"/>
      <c r="B302" s="71"/>
      <c r="C302" s="71"/>
      <c r="D302" s="71"/>
      <c r="E302" s="71"/>
      <c r="F302" s="71"/>
      <c r="G302" s="71"/>
      <c r="H302" s="71"/>
      <c r="I302" s="72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1"/>
    </row>
    <row r="303" spans="1:23" ht="21" customHeight="1" x14ac:dyDescent="0.15">
      <c r="A303" s="70"/>
      <c r="B303" s="71"/>
      <c r="C303" s="71"/>
      <c r="D303" s="71"/>
      <c r="E303" s="71"/>
      <c r="F303" s="71"/>
      <c r="G303" s="71"/>
      <c r="H303" s="71"/>
      <c r="I303" s="72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1"/>
    </row>
    <row r="304" spans="1:23" ht="21" customHeight="1" x14ac:dyDescent="0.15">
      <c r="A304" s="70"/>
      <c r="B304" s="71"/>
      <c r="C304" s="71"/>
      <c r="D304" s="71"/>
      <c r="E304" s="71"/>
      <c r="F304" s="71"/>
      <c r="G304" s="71"/>
      <c r="H304" s="71"/>
      <c r="I304" s="72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1"/>
    </row>
    <row r="305" spans="1:23" ht="21" customHeight="1" x14ac:dyDescent="0.15">
      <c r="A305" s="70"/>
      <c r="B305" s="71"/>
      <c r="C305" s="71"/>
      <c r="D305" s="71"/>
      <c r="E305" s="71"/>
      <c r="F305" s="71"/>
      <c r="G305" s="71"/>
      <c r="H305" s="71"/>
      <c r="I305" s="72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1"/>
    </row>
    <row r="306" spans="1:23" ht="21" customHeight="1" x14ac:dyDescent="0.15">
      <c r="A306" s="70"/>
      <c r="B306" s="71"/>
      <c r="C306" s="71"/>
      <c r="D306" s="71"/>
      <c r="E306" s="71"/>
      <c r="F306" s="71"/>
      <c r="G306" s="71"/>
      <c r="H306" s="71"/>
      <c r="I306" s="72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1"/>
    </row>
    <row r="307" spans="1:23" ht="21" customHeight="1" x14ac:dyDescent="0.15">
      <c r="A307" s="70"/>
      <c r="B307" s="71"/>
      <c r="C307" s="71"/>
      <c r="D307" s="71"/>
      <c r="E307" s="71"/>
      <c r="F307" s="71"/>
      <c r="G307" s="71"/>
      <c r="H307" s="71"/>
      <c r="I307" s="72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1"/>
    </row>
    <row r="308" spans="1:23" ht="21" customHeight="1" x14ac:dyDescent="0.15">
      <c r="A308" s="70"/>
      <c r="B308" s="71"/>
      <c r="C308" s="71"/>
      <c r="D308" s="71"/>
      <c r="E308" s="71"/>
      <c r="F308" s="71"/>
      <c r="G308" s="71"/>
      <c r="H308" s="71"/>
      <c r="I308" s="72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1"/>
    </row>
    <row r="309" spans="1:23" ht="21" customHeight="1" x14ac:dyDescent="0.15">
      <c r="A309" s="70"/>
      <c r="B309" s="71"/>
      <c r="C309" s="71"/>
      <c r="D309" s="71"/>
      <c r="E309" s="71"/>
      <c r="F309" s="71"/>
      <c r="G309" s="71"/>
      <c r="H309" s="71"/>
      <c r="I309" s="72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1"/>
    </row>
    <row r="310" spans="1:23" ht="21" customHeight="1" x14ac:dyDescent="0.15">
      <c r="A310" s="70"/>
      <c r="B310" s="71"/>
      <c r="C310" s="71"/>
      <c r="D310" s="71"/>
      <c r="E310" s="71"/>
      <c r="F310" s="71"/>
      <c r="G310" s="71"/>
      <c r="H310" s="71"/>
      <c r="I310" s="72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1"/>
    </row>
    <row r="311" spans="1:23" ht="21" customHeight="1" x14ac:dyDescent="0.15">
      <c r="A311" s="70"/>
      <c r="B311" s="71"/>
      <c r="C311" s="71"/>
      <c r="D311" s="71"/>
      <c r="E311" s="71"/>
      <c r="F311" s="71"/>
      <c r="G311" s="71"/>
      <c r="H311" s="71"/>
      <c r="I311" s="72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1"/>
    </row>
    <row r="312" spans="1:23" ht="21" customHeight="1" x14ac:dyDescent="0.15">
      <c r="A312" s="70"/>
      <c r="B312" s="71"/>
      <c r="C312" s="71"/>
      <c r="D312" s="71"/>
      <c r="E312" s="71"/>
      <c r="F312" s="71"/>
      <c r="G312" s="71"/>
      <c r="H312" s="71"/>
      <c r="I312" s="72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1"/>
    </row>
    <row r="313" spans="1:23" ht="21" customHeight="1" x14ac:dyDescent="0.15">
      <c r="A313" s="70"/>
      <c r="B313" s="71"/>
      <c r="C313" s="71"/>
      <c r="D313" s="71"/>
      <c r="E313" s="71"/>
      <c r="F313" s="71"/>
      <c r="G313" s="71"/>
      <c r="H313" s="71"/>
      <c r="I313" s="72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1"/>
    </row>
    <row r="314" spans="1:23" ht="21" customHeight="1" x14ac:dyDescent="0.15">
      <c r="A314" s="70"/>
      <c r="B314" s="71"/>
      <c r="C314" s="71"/>
      <c r="D314" s="71"/>
      <c r="E314" s="71"/>
      <c r="F314" s="71"/>
      <c r="G314" s="71"/>
      <c r="H314" s="71"/>
      <c r="I314" s="72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1"/>
    </row>
    <row r="315" spans="1:23" ht="21" customHeight="1" x14ac:dyDescent="0.15">
      <c r="A315" s="70"/>
      <c r="B315" s="71"/>
      <c r="C315" s="71"/>
      <c r="D315" s="71"/>
      <c r="E315" s="71"/>
      <c r="F315" s="71"/>
      <c r="G315" s="71"/>
      <c r="H315" s="71"/>
      <c r="I315" s="72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1"/>
    </row>
    <row r="316" spans="1:23" ht="21" customHeight="1" x14ac:dyDescent="0.15">
      <c r="A316" s="70"/>
      <c r="B316" s="71"/>
      <c r="C316" s="71"/>
      <c r="D316" s="71"/>
      <c r="E316" s="71"/>
      <c r="F316" s="71"/>
      <c r="G316" s="71"/>
      <c r="H316" s="71"/>
      <c r="I316" s="72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1"/>
    </row>
    <row r="317" spans="1:23" ht="21" customHeight="1" x14ac:dyDescent="0.15">
      <c r="A317" s="70"/>
      <c r="B317" s="71"/>
      <c r="C317" s="71"/>
      <c r="D317" s="71"/>
      <c r="E317" s="71"/>
      <c r="F317" s="71"/>
      <c r="G317" s="71"/>
      <c r="H317" s="71"/>
      <c r="I317" s="72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1"/>
    </row>
    <row r="318" spans="1:23" ht="21" customHeight="1" x14ac:dyDescent="0.15">
      <c r="A318" s="70"/>
      <c r="B318" s="71"/>
      <c r="C318" s="71"/>
      <c r="D318" s="71"/>
      <c r="E318" s="71"/>
      <c r="F318" s="71"/>
      <c r="G318" s="71"/>
      <c r="H318" s="71"/>
      <c r="I318" s="72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1"/>
    </row>
    <row r="319" spans="1:23" ht="21" customHeight="1" x14ac:dyDescent="0.15">
      <c r="A319" s="70"/>
      <c r="B319" s="71"/>
      <c r="C319" s="71"/>
      <c r="D319" s="71"/>
      <c r="E319" s="71"/>
      <c r="F319" s="71"/>
      <c r="G319" s="71"/>
      <c r="H319" s="71"/>
      <c r="I319" s="72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1"/>
    </row>
    <row r="320" spans="1:23" ht="21" customHeight="1" x14ac:dyDescent="0.15">
      <c r="A320" s="70"/>
      <c r="B320" s="71"/>
      <c r="C320" s="71"/>
      <c r="D320" s="71"/>
      <c r="E320" s="71"/>
      <c r="F320" s="71"/>
      <c r="G320" s="71"/>
      <c r="H320" s="71"/>
      <c r="I320" s="72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1"/>
    </row>
    <row r="321" spans="1:23" ht="21" customHeight="1" x14ac:dyDescent="0.15">
      <c r="A321" s="70"/>
      <c r="B321" s="71"/>
      <c r="C321" s="71"/>
      <c r="D321" s="71"/>
      <c r="E321" s="71"/>
      <c r="F321" s="71"/>
      <c r="G321" s="71"/>
      <c r="H321" s="71"/>
      <c r="I321" s="72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1"/>
    </row>
    <row r="322" spans="1:23" ht="21" customHeight="1" x14ac:dyDescent="0.15">
      <c r="A322" s="70"/>
      <c r="B322" s="71"/>
      <c r="C322" s="71"/>
      <c r="D322" s="71"/>
      <c r="E322" s="71"/>
      <c r="F322" s="71"/>
      <c r="G322" s="71"/>
      <c r="H322" s="71"/>
      <c r="I322" s="72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1"/>
    </row>
    <row r="323" spans="1:23" ht="21" customHeight="1" x14ac:dyDescent="0.15">
      <c r="A323" s="70"/>
      <c r="B323" s="71"/>
      <c r="C323" s="71"/>
      <c r="D323" s="71"/>
      <c r="E323" s="71"/>
      <c r="F323" s="71"/>
      <c r="G323" s="71"/>
      <c r="H323" s="71"/>
      <c r="I323" s="72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1"/>
    </row>
    <row r="324" spans="1:23" ht="21" customHeight="1" x14ac:dyDescent="0.15">
      <c r="A324" s="70"/>
      <c r="B324" s="71"/>
      <c r="C324" s="71"/>
      <c r="D324" s="71"/>
      <c r="E324" s="71"/>
      <c r="F324" s="71"/>
      <c r="G324" s="71"/>
      <c r="H324" s="71"/>
      <c r="I324" s="72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1"/>
    </row>
    <row r="325" spans="1:23" ht="21" customHeight="1" x14ac:dyDescent="0.15">
      <c r="A325" s="70"/>
      <c r="B325" s="71"/>
      <c r="C325" s="71"/>
      <c r="D325" s="71"/>
      <c r="E325" s="71"/>
      <c r="F325" s="71"/>
      <c r="G325" s="71"/>
      <c r="H325" s="71"/>
      <c r="I325" s="72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1"/>
    </row>
    <row r="326" spans="1:23" ht="21" customHeight="1" x14ac:dyDescent="0.15">
      <c r="A326" s="70"/>
      <c r="B326" s="71"/>
      <c r="C326" s="71"/>
      <c r="D326" s="71"/>
      <c r="E326" s="71"/>
      <c r="F326" s="71"/>
      <c r="G326" s="71"/>
      <c r="H326" s="71"/>
      <c r="I326" s="72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1"/>
    </row>
    <row r="327" spans="1:23" ht="21" customHeight="1" x14ac:dyDescent="0.15">
      <c r="A327" s="70"/>
      <c r="B327" s="71"/>
      <c r="C327" s="71"/>
      <c r="D327" s="71"/>
      <c r="E327" s="71"/>
      <c r="F327" s="71"/>
      <c r="G327" s="71"/>
      <c r="H327" s="71"/>
      <c r="I327" s="72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1"/>
    </row>
    <row r="328" spans="1:23" ht="21" customHeight="1" x14ac:dyDescent="0.15">
      <c r="A328" s="70"/>
      <c r="B328" s="71"/>
      <c r="C328" s="71"/>
      <c r="D328" s="71"/>
      <c r="E328" s="71"/>
      <c r="F328" s="71"/>
      <c r="G328" s="71"/>
      <c r="H328" s="71"/>
      <c r="I328" s="72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1"/>
    </row>
    <row r="329" spans="1:23" ht="21" customHeight="1" x14ac:dyDescent="0.15">
      <c r="A329" s="70"/>
      <c r="B329" s="71"/>
      <c r="C329" s="71"/>
      <c r="D329" s="71"/>
      <c r="E329" s="71"/>
      <c r="F329" s="71"/>
      <c r="G329" s="71"/>
      <c r="H329" s="71"/>
      <c r="I329" s="72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1"/>
    </row>
    <row r="330" spans="1:23" ht="21" customHeight="1" x14ac:dyDescent="0.15">
      <c r="A330" s="70"/>
      <c r="B330" s="71"/>
      <c r="C330" s="71"/>
      <c r="D330" s="71"/>
      <c r="E330" s="71"/>
      <c r="F330" s="71"/>
      <c r="G330" s="71"/>
      <c r="H330" s="71"/>
      <c r="I330" s="72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1"/>
    </row>
    <row r="331" spans="1:23" ht="21" customHeight="1" x14ac:dyDescent="0.15">
      <c r="A331" s="70"/>
      <c r="B331" s="71"/>
      <c r="C331" s="71"/>
      <c r="D331" s="71"/>
      <c r="E331" s="71"/>
      <c r="F331" s="71"/>
      <c r="G331" s="71"/>
      <c r="H331" s="71"/>
      <c r="I331" s="72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1"/>
    </row>
    <row r="332" spans="1:23" ht="21" customHeight="1" x14ac:dyDescent="0.15">
      <c r="A332" s="70"/>
      <c r="B332" s="71"/>
      <c r="C332" s="71"/>
      <c r="D332" s="71"/>
      <c r="E332" s="71"/>
      <c r="F332" s="71"/>
      <c r="G332" s="71"/>
      <c r="H332" s="71"/>
      <c r="I332" s="72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1"/>
    </row>
    <row r="333" spans="1:23" ht="21" customHeight="1" x14ac:dyDescent="0.15">
      <c r="A333" s="70"/>
      <c r="B333" s="71"/>
      <c r="C333" s="71"/>
      <c r="D333" s="71"/>
      <c r="E333" s="71"/>
      <c r="F333" s="71"/>
      <c r="G333" s="71"/>
      <c r="H333" s="71"/>
      <c r="I333" s="72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1"/>
    </row>
    <row r="334" spans="1:23" ht="21" customHeight="1" x14ac:dyDescent="0.15">
      <c r="A334" s="70"/>
      <c r="B334" s="71"/>
      <c r="C334" s="71"/>
      <c r="D334" s="71"/>
      <c r="E334" s="71"/>
      <c r="F334" s="71"/>
      <c r="G334" s="71"/>
      <c r="H334" s="71"/>
      <c r="I334" s="72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1"/>
    </row>
    <row r="335" spans="1:23" ht="21" customHeight="1" x14ac:dyDescent="0.15">
      <c r="A335" s="70"/>
      <c r="B335" s="71"/>
      <c r="C335" s="71"/>
      <c r="D335" s="71"/>
      <c r="E335" s="71"/>
      <c r="F335" s="71"/>
      <c r="G335" s="71"/>
      <c r="H335" s="71"/>
      <c r="I335" s="72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1"/>
    </row>
    <row r="336" spans="1:23" ht="21" customHeight="1" x14ac:dyDescent="0.15">
      <c r="A336" s="70"/>
      <c r="B336" s="71"/>
      <c r="C336" s="71"/>
      <c r="D336" s="71"/>
      <c r="E336" s="71"/>
      <c r="F336" s="71"/>
      <c r="G336" s="71"/>
      <c r="H336" s="71"/>
      <c r="I336" s="72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1"/>
    </row>
    <row r="337" spans="1:23" ht="21" customHeight="1" x14ac:dyDescent="0.15">
      <c r="A337" s="70"/>
      <c r="B337" s="71"/>
      <c r="C337" s="71"/>
      <c r="D337" s="71"/>
      <c r="E337" s="71"/>
      <c r="F337" s="71"/>
      <c r="G337" s="71"/>
      <c r="H337" s="71"/>
      <c r="I337" s="72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1"/>
    </row>
    <row r="338" spans="1:23" ht="21" customHeight="1" x14ac:dyDescent="0.15">
      <c r="A338" s="70"/>
      <c r="B338" s="71"/>
      <c r="C338" s="71"/>
      <c r="D338" s="71"/>
      <c r="E338" s="71"/>
      <c r="F338" s="71"/>
      <c r="G338" s="71"/>
      <c r="H338" s="71"/>
      <c r="I338" s="72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1"/>
    </row>
    <row r="339" spans="1:23" ht="21" customHeight="1" x14ac:dyDescent="0.15">
      <c r="A339" s="70"/>
      <c r="B339" s="71"/>
      <c r="C339" s="71"/>
      <c r="D339" s="71"/>
      <c r="E339" s="71"/>
      <c r="F339" s="71"/>
      <c r="G339" s="71"/>
      <c r="H339" s="71"/>
      <c r="I339" s="72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1"/>
    </row>
    <row r="340" spans="1:23" ht="21" customHeight="1" x14ac:dyDescent="0.15">
      <c r="A340" s="70"/>
      <c r="B340" s="71"/>
      <c r="C340" s="71"/>
      <c r="D340" s="71"/>
      <c r="E340" s="71"/>
      <c r="F340" s="71"/>
      <c r="G340" s="71"/>
      <c r="H340" s="71"/>
      <c r="I340" s="72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1"/>
    </row>
    <row r="341" spans="1:23" ht="21" customHeight="1" x14ac:dyDescent="0.15">
      <c r="A341" s="70"/>
      <c r="B341" s="71"/>
      <c r="C341" s="71"/>
      <c r="D341" s="71"/>
      <c r="E341" s="71"/>
      <c r="F341" s="71"/>
      <c r="G341" s="71"/>
      <c r="H341" s="71"/>
      <c r="I341" s="72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1"/>
    </row>
    <row r="342" spans="1:23" ht="21" customHeight="1" x14ac:dyDescent="0.15">
      <c r="A342" s="70"/>
      <c r="B342" s="71"/>
      <c r="C342" s="71"/>
      <c r="D342" s="71"/>
      <c r="E342" s="71"/>
      <c r="F342" s="71"/>
      <c r="G342" s="71"/>
      <c r="H342" s="71"/>
      <c r="I342" s="72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1"/>
    </row>
    <row r="343" spans="1:23" ht="21" customHeight="1" x14ac:dyDescent="0.15">
      <c r="A343" s="70"/>
      <c r="B343" s="71"/>
      <c r="C343" s="71"/>
      <c r="D343" s="71"/>
      <c r="E343" s="71"/>
      <c r="F343" s="71"/>
      <c r="G343" s="71"/>
      <c r="H343" s="71"/>
      <c r="I343" s="72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1"/>
    </row>
    <row r="344" spans="1:23" ht="21" customHeight="1" x14ac:dyDescent="0.15">
      <c r="A344" s="70"/>
      <c r="B344" s="71"/>
      <c r="C344" s="71"/>
      <c r="D344" s="71"/>
      <c r="E344" s="71"/>
      <c r="F344" s="71"/>
      <c r="G344" s="71"/>
      <c r="H344" s="71"/>
      <c r="I344" s="72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1"/>
    </row>
    <row r="345" spans="1:23" ht="21" customHeight="1" x14ac:dyDescent="0.15">
      <c r="A345" s="70"/>
      <c r="B345" s="71"/>
      <c r="C345" s="71"/>
      <c r="D345" s="71"/>
      <c r="E345" s="71"/>
      <c r="F345" s="71"/>
      <c r="G345" s="71"/>
      <c r="H345" s="71"/>
      <c r="I345" s="72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1"/>
    </row>
    <row r="346" spans="1:23" ht="21" customHeight="1" x14ac:dyDescent="0.15">
      <c r="A346" s="70"/>
      <c r="B346" s="71"/>
      <c r="C346" s="71"/>
      <c r="D346" s="71"/>
      <c r="E346" s="71"/>
      <c r="F346" s="71"/>
      <c r="G346" s="71"/>
      <c r="H346" s="71"/>
      <c r="I346" s="72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1"/>
    </row>
    <row r="347" spans="1:23" ht="21" customHeight="1" x14ac:dyDescent="0.15">
      <c r="A347" s="70"/>
      <c r="B347" s="71"/>
      <c r="C347" s="71"/>
      <c r="D347" s="71"/>
      <c r="E347" s="71"/>
      <c r="F347" s="71"/>
      <c r="G347" s="71"/>
      <c r="H347" s="71"/>
      <c r="I347" s="72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1"/>
    </row>
    <row r="348" spans="1:23" ht="21" customHeight="1" x14ac:dyDescent="0.15">
      <c r="A348" s="70"/>
      <c r="B348" s="71"/>
      <c r="C348" s="71"/>
      <c r="D348" s="71"/>
      <c r="E348" s="71"/>
      <c r="F348" s="71"/>
      <c r="G348" s="71"/>
      <c r="H348" s="71"/>
      <c r="I348" s="72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1"/>
    </row>
    <row r="349" spans="1:23" ht="21" customHeight="1" x14ac:dyDescent="0.15">
      <c r="A349" s="70"/>
      <c r="B349" s="71"/>
      <c r="C349" s="71"/>
      <c r="D349" s="71"/>
      <c r="E349" s="71"/>
      <c r="F349" s="71"/>
      <c r="G349" s="71"/>
      <c r="H349" s="71"/>
      <c r="I349" s="72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1"/>
    </row>
    <row r="350" spans="1:23" ht="21" customHeight="1" x14ac:dyDescent="0.15">
      <c r="A350" s="70"/>
      <c r="B350" s="71"/>
      <c r="C350" s="71"/>
      <c r="D350" s="71"/>
      <c r="E350" s="71"/>
      <c r="F350" s="71"/>
      <c r="G350" s="71"/>
      <c r="H350" s="71"/>
      <c r="I350" s="72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1"/>
    </row>
    <row r="351" spans="1:23" ht="21" customHeight="1" x14ac:dyDescent="0.15">
      <c r="A351" s="70"/>
      <c r="B351" s="71"/>
      <c r="C351" s="71"/>
      <c r="D351" s="71"/>
      <c r="E351" s="71"/>
      <c r="F351" s="71"/>
      <c r="G351" s="71"/>
      <c r="H351" s="71"/>
      <c r="I351" s="72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1"/>
    </row>
    <row r="352" spans="1:23" ht="21" customHeight="1" x14ac:dyDescent="0.15">
      <c r="A352" s="70"/>
      <c r="B352" s="71"/>
      <c r="C352" s="71"/>
      <c r="D352" s="71"/>
      <c r="E352" s="71"/>
      <c r="F352" s="71"/>
      <c r="G352" s="71"/>
      <c r="H352" s="71"/>
      <c r="I352" s="72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1"/>
    </row>
    <row r="353" spans="1:23" ht="21" customHeight="1" x14ac:dyDescent="0.15">
      <c r="A353" s="70"/>
      <c r="B353" s="71"/>
      <c r="C353" s="71"/>
      <c r="D353" s="71"/>
      <c r="E353" s="71"/>
      <c r="F353" s="71"/>
      <c r="G353" s="71"/>
      <c r="H353" s="71"/>
      <c r="I353" s="72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1"/>
    </row>
    <row r="354" spans="1:23" ht="21" customHeight="1" x14ac:dyDescent="0.15">
      <c r="A354" s="70"/>
      <c r="B354" s="71"/>
      <c r="C354" s="71"/>
      <c r="D354" s="71"/>
      <c r="E354" s="71"/>
      <c r="F354" s="71"/>
      <c r="G354" s="71"/>
      <c r="H354" s="71"/>
      <c r="I354" s="72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1"/>
    </row>
    <row r="355" spans="1:23" ht="21" customHeight="1" x14ac:dyDescent="0.15">
      <c r="A355" s="70"/>
      <c r="B355" s="71"/>
      <c r="C355" s="71"/>
      <c r="D355" s="71"/>
      <c r="E355" s="71"/>
      <c r="F355" s="71"/>
      <c r="G355" s="71"/>
      <c r="H355" s="71"/>
      <c r="I355" s="72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1"/>
    </row>
    <row r="356" spans="1:23" ht="21" customHeight="1" x14ac:dyDescent="0.15">
      <c r="A356" s="70"/>
      <c r="B356" s="71"/>
      <c r="C356" s="71"/>
      <c r="D356" s="71"/>
      <c r="E356" s="71"/>
      <c r="F356" s="71"/>
      <c r="G356" s="71"/>
      <c r="H356" s="71"/>
      <c r="I356" s="72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1"/>
    </row>
    <row r="357" spans="1:23" ht="21" customHeight="1" x14ac:dyDescent="0.15">
      <c r="A357" s="70"/>
      <c r="B357" s="71"/>
      <c r="C357" s="71"/>
      <c r="D357" s="71"/>
      <c r="E357" s="71"/>
      <c r="F357" s="71"/>
      <c r="G357" s="71"/>
      <c r="H357" s="71"/>
      <c r="I357" s="72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1"/>
    </row>
    <row r="358" spans="1:23" ht="21" customHeight="1" x14ac:dyDescent="0.15">
      <c r="A358" s="70"/>
      <c r="B358" s="71"/>
      <c r="C358" s="71"/>
      <c r="D358" s="71"/>
      <c r="E358" s="71"/>
      <c r="F358" s="71"/>
      <c r="G358" s="71"/>
      <c r="H358" s="71"/>
      <c r="I358" s="72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1"/>
    </row>
    <row r="359" spans="1:23" ht="21" customHeight="1" x14ac:dyDescent="0.15">
      <c r="A359" s="70"/>
      <c r="B359" s="71"/>
      <c r="C359" s="71"/>
      <c r="D359" s="71"/>
      <c r="E359" s="71"/>
      <c r="F359" s="71"/>
      <c r="G359" s="71"/>
      <c r="H359" s="71"/>
      <c r="I359" s="72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1"/>
    </row>
    <row r="360" spans="1:23" ht="21" customHeight="1" x14ac:dyDescent="0.15">
      <c r="A360" s="70"/>
      <c r="B360" s="71"/>
      <c r="C360" s="71"/>
      <c r="D360" s="71"/>
      <c r="E360" s="71"/>
      <c r="F360" s="71"/>
      <c r="G360" s="71"/>
      <c r="H360" s="71"/>
      <c r="I360" s="72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1"/>
    </row>
    <row r="361" spans="1:23" ht="21" customHeight="1" x14ac:dyDescent="0.15">
      <c r="A361" s="70"/>
      <c r="B361" s="71"/>
      <c r="C361" s="71"/>
      <c r="D361" s="71"/>
      <c r="E361" s="71"/>
      <c r="F361" s="71"/>
      <c r="G361" s="71"/>
      <c r="H361" s="71"/>
      <c r="I361" s="72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1"/>
    </row>
    <row r="362" spans="1:23" ht="21" customHeight="1" x14ac:dyDescent="0.15">
      <c r="A362" s="70"/>
      <c r="B362" s="71"/>
      <c r="C362" s="71"/>
      <c r="D362" s="71"/>
      <c r="E362" s="71"/>
      <c r="F362" s="71"/>
      <c r="G362" s="71"/>
      <c r="H362" s="71"/>
      <c r="I362" s="72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1"/>
    </row>
    <row r="363" spans="1:23" ht="21" customHeight="1" x14ac:dyDescent="0.15">
      <c r="A363" s="70"/>
      <c r="B363" s="71"/>
      <c r="C363" s="71"/>
      <c r="D363" s="71"/>
      <c r="E363" s="71"/>
      <c r="F363" s="71"/>
      <c r="G363" s="71"/>
      <c r="H363" s="71"/>
      <c r="I363" s="72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1"/>
    </row>
    <row r="364" spans="1:23" ht="21" customHeight="1" x14ac:dyDescent="0.15">
      <c r="A364" s="70"/>
      <c r="B364" s="71"/>
      <c r="C364" s="71"/>
      <c r="D364" s="71"/>
      <c r="E364" s="71"/>
      <c r="F364" s="71"/>
      <c r="G364" s="71"/>
      <c r="H364" s="71"/>
      <c r="I364" s="72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1"/>
    </row>
    <row r="365" spans="1:23" ht="21" customHeight="1" x14ac:dyDescent="0.15">
      <c r="A365" s="70"/>
      <c r="B365" s="71"/>
      <c r="C365" s="71"/>
      <c r="D365" s="71"/>
      <c r="E365" s="71"/>
      <c r="F365" s="71"/>
      <c r="G365" s="71"/>
      <c r="H365" s="71"/>
      <c r="I365" s="72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1"/>
    </row>
    <row r="366" spans="1:23" ht="21" customHeight="1" x14ac:dyDescent="0.15">
      <c r="A366" s="70"/>
      <c r="B366" s="71"/>
      <c r="C366" s="71"/>
      <c r="D366" s="71"/>
      <c r="E366" s="71"/>
      <c r="F366" s="71"/>
      <c r="G366" s="71"/>
      <c r="H366" s="71"/>
      <c r="I366" s="72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1"/>
    </row>
    <row r="367" spans="1:23" ht="21" customHeight="1" x14ac:dyDescent="0.15">
      <c r="A367" s="70"/>
      <c r="B367" s="71"/>
      <c r="C367" s="71"/>
      <c r="D367" s="71"/>
      <c r="E367" s="71"/>
      <c r="F367" s="71"/>
      <c r="G367" s="71"/>
      <c r="H367" s="71"/>
      <c r="I367" s="72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1"/>
    </row>
    <row r="368" spans="1:23" ht="21" customHeight="1" x14ac:dyDescent="0.15">
      <c r="A368" s="70"/>
      <c r="B368" s="71"/>
      <c r="C368" s="71"/>
      <c r="D368" s="71"/>
      <c r="E368" s="71"/>
      <c r="F368" s="71"/>
      <c r="G368" s="71"/>
      <c r="H368" s="71"/>
      <c r="I368" s="72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1"/>
    </row>
    <row r="369" spans="1:23" ht="21" customHeight="1" x14ac:dyDescent="0.15">
      <c r="A369" s="70"/>
      <c r="B369" s="71"/>
      <c r="C369" s="71"/>
      <c r="D369" s="71"/>
      <c r="E369" s="71"/>
      <c r="F369" s="71"/>
      <c r="G369" s="71"/>
      <c r="H369" s="71"/>
      <c r="I369" s="72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1"/>
    </row>
    <row r="370" spans="1:23" ht="21" customHeight="1" x14ac:dyDescent="0.15">
      <c r="A370" s="70"/>
      <c r="B370" s="71"/>
      <c r="C370" s="71"/>
      <c r="D370" s="71"/>
      <c r="E370" s="71"/>
      <c r="F370" s="71"/>
      <c r="G370" s="71"/>
      <c r="H370" s="71"/>
      <c r="I370" s="72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1"/>
    </row>
    <row r="371" spans="1:23" ht="21" customHeight="1" x14ac:dyDescent="0.15">
      <c r="A371" s="70"/>
      <c r="B371" s="71"/>
      <c r="C371" s="71"/>
      <c r="D371" s="71"/>
      <c r="E371" s="71"/>
      <c r="F371" s="71"/>
      <c r="G371" s="71"/>
      <c r="H371" s="71"/>
      <c r="I371" s="72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1"/>
    </row>
    <row r="372" spans="1:23" ht="21" customHeight="1" x14ac:dyDescent="0.15">
      <c r="A372" s="70"/>
      <c r="B372" s="71"/>
      <c r="C372" s="71"/>
      <c r="D372" s="71"/>
      <c r="E372" s="71"/>
      <c r="F372" s="71"/>
      <c r="G372" s="71"/>
      <c r="H372" s="71"/>
      <c r="I372" s="72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1"/>
    </row>
    <row r="373" spans="1:23" ht="21" customHeight="1" x14ac:dyDescent="0.15">
      <c r="A373" s="70"/>
      <c r="B373" s="71"/>
      <c r="C373" s="71"/>
      <c r="D373" s="71"/>
      <c r="E373" s="71"/>
      <c r="F373" s="71"/>
      <c r="G373" s="71"/>
      <c r="H373" s="71"/>
      <c r="I373" s="72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1"/>
    </row>
    <row r="374" spans="1:23" ht="21" customHeight="1" x14ac:dyDescent="0.15">
      <c r="A374" s="70"/>
      <c r="B374" s="71"/>
      <c r="C374" s="71"/>
      <c r="D374" s="71"/>
      <c r="E374" s="71"/>
      <c r="F374" s="71"/>
      <c r="G374" s="71"/>
      <c r="H374" s="71"/>
      <c r="I374" s="72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1"/>
    </row>
    <row r="375" spans="1:23" ht="21" customHeight="1" x14ac:dyDescent="0.15">
      <c r="A375" s="70"/>
      <c r="B375" s="71"/>
      <c r="C375" s="71"/>
      <c r="D375" s="71"/>
      <c r="E375" s="71"/>
      <c r="F375" s="71"/>
      <c r="G375" s="71"/>
      <c r="H375" s="71"/>
      <c r="I375" s="72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1"/>
    </row>
    <row r="376" spans="1:23" ht="21" customHeight="1" x14ac:dyDescent="0.15">
      <c r="A376" s="70"/>
      <c r="B376" s="71"/>
      <c r="C376" s="71"/>
      <c r="D376" s="71"/>
      <c r="E376" s="71"/>
      <c r="F376" s="71"/>
      <c r="G376" s="71"/>
      <c r="H376" s="71"/>
      <c r="I376" s="72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1"/>
    </row>
    <row r="377" spans="1:23" ht="21" customHeight="1" x14ac:dyDescent="0.15">
      <c r="A377" s="70"/>
      <c r="B377" s="71"/>
      <c r="C377" s="71"/>
      <c r="D377" s="71"/>
      <c r="E377" s="71"/>
      <c r="F377" s="71"/>
      <c r="G377" s="71"/>
      <c r="H377" s="71"/>
      <c r="I377" s="72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1"/>
    </row>
    <row r="378" spans="1:23" ht="21" customHeight="1" x14ac:dyDescent="0.15">
      <c r="A378" s="70"/>
      <c r="B378" s="71"/>
      <c r="C378" s="71"/>
      <c r="D378" s="71"/>
      <c r="E378" s="71"/>
      <c r="F378" s="71"/>
      <c r="G378" s="71"/>
      <c r="H378" s="71"/>
      <c r="I378" s="72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1"/>
    </row>
    <row r="379" spans="1:23" ht="21" customHeight="1" x14ac:dyDescent="0.15">
      <c r="A379" s="70"/>
      <c r="B379" s="71"/>
      <c r="C379" s="71"/>
      <c r="D379" s="71"/>
      <c r="E379" s="71"/>
      <c r="F379" s="71"/>
      <c r="G379" s="71"/>
      <c r="H379" s="71"/>
      <c r="I379" s="72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1"/>
    </row>
    <row r="380" spans="1:23" ht="21" customHeight="1" x14ac:dyDescent="0.15">
      <c r="A380" s="70"/>
      <c r="B380" s="71"/>
      <c r="C380" s="71"/>
      <c r="D380" s="71"/>
      <c r="E380" s="71"/>
      <c r="F380" s="71"/>
      <c r="G380" s="71"/>
      <c r="H380" s="71"/>
      <c r="I380" s="72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1"/>
    </row>
    <row r="381" spans="1:23" ht="21" customHeight="1" x14ac:dyDescent="0.15">
      <c r="A381" s="70"/>
      <c r="B381" s="71"/>
      <c r="C381" s="71"/>
      <c r="D381" s="71"/>
      <c r="E381" s="71"/>
      <c r="F381" s="71"/>
      <c r="G381" s="71"/>
      <c r="H381" s="71"/>
      <c r="I381" s="72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1"/>
    </row>
    <row r="382" spans="1:23" ht="21" customHeight="1" x14ac:dyDescent="0.15">
      <c r="A382" s="70"/>
      <c r="B382" s="71"/>
      <c r="C382" s="71"/>
      <c r="D382" s="71"/>
      <c r="E382" s="71"/>
      <c r="F382" s="71"/>
      <c r="G382" s="71"/>
      <c r="H382" s="71"/>
      <c r="I382" s="72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1"/>
    </row>
    <row r="383" spans="1:23" ht="21" customHeight="1" x14ac:dyDescent="0.15">
      <c r="A383" s="70"/>
      <c r="B383" s="71"/>
      <c r="C383" s="71"/>
      <c r="D383" s="71"/>
      <c r="E383" s="71"/>
      <c r="F383" s="71"/>
      <c r="G383" s="71"/>
      <c r="H383" s="71"/>
      <c r="I383" s="72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1"/>
    </row>
    <row r="384" spans="1:23" ht="21" customHeight="1" x14ac:dyDescent="0.15">
      <c r="A384" s="70"/>
      <c r="B384" s="71"/>
      <c r="C384" s="71"/>
      <c r="D384" s="71"/>
      <c r="E384" s="71"/>
      <c r="F384" s="71"/>
      <c r="G384" s="71"/>
      <c r="H384" s="71"/>
      <c r="I384" s="72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1"/>
    </row>
    <row r="385" spans="1:23" ht="21" customHeight="1" x14ac:dyDescent="0.15">
      <c r="A385" s="70"/>
      <c r="B385" s="71"/>
      <c r="C385" s="71"/>
      <c r="D385" s="71"/>
      <c r="E385" s="71"/>
      <c r="F385" s="71"/>
      <c r="G385" s="71"/>
      <c r="H385" s="71"/>
      <c r="I385" s="72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1"/>
    </row>
    <row r="386" spans="1:23" ht="21" customHeight="1" x14ac:dyDescent="0.15">
      <c r="A386" s="70"/>
      <c r="B386" s="71"/>
      <c r="C386" s="71"/>
      <c r="D386" s="71"/>
      <c r="E386" s="71"/>
      <c r="F386" s="71"/>
      <c r="G386" s="71"/>
      <c r="H386" s="71"/>
      <c r="I386" s="72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1"/>
    </row>
    <row r="387" spans="1:23" ht="21" customHeight="1" x14ac:dyDescent="0.15">
      <c r="A387" s="70"/>
      <c r="B387" s="71"/>
      <c r="C387" s="71"/>
      <c r="D387" s="71"/>
      <c r="E387" s="71"/>
      <c r="F387" s="71"/>
      <c r="G387" s="71"/>
      <c r="H387" s="71"/>
      <c r="I387" s="72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1"/>
    </row>
    <row r="388" spans="1:23" ht="21" customHeight="1" x14ac:dyDescent="0.15">
      <c r="A388" s="70"/>
      <c r="B388" s="71"/>
      <c r="C388" s="71"/>
      <c r="D388" s="71"/>
      <c r="E388" s="71"/>
      <c r="F388" s="71"/>
      <c r="G388" s="71"/>
      <c r="H388" s="71"/>
      <c r="I388" s="72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1"/>
    </row>
    <row r="389" spans="1:23" ht="21" customHeight="1" x14ac:dyDescent="0.15">
      <c r="A389" s="70"/>
      <c r="B389" s="71"/>
      <c r="C389" s="71"/>
      <c r="D389" s="71"/>
      <c r="E389" s="71"/>
      <c r="F389" s="71"/>
      <c r="G389" s="71"/>
      <c r="H389" s="71"/>
      <c r="I389" s="72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1"/>
    </row>
    <row r="390" spans="1:23" ht="21" customHeight="1" x14ac:dyDescent="0.15">
      <c r="A390" s="70"/>
      <c r="B390" s="71"/>
      <c r="C390" s="71"/>
      <c r="D390" s="71"/>
      <c r="E390" s="71"/>
      <c r="F390" s="71"/>
      <c r="G390" s="71"/>
      <c r="H390" s="71"/>
      <c r="I390" s="72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1"/>
    </row>
    <row r="391" spans="1:23" ht="21" customHeight="1" x14ac:dyDescent="0.15">
      <c r="A391" s="70"/>
      <c r="B391" s="71"/>
      <c r="C391" s="71"/>
      <c r="D391" s="71"/>
      <c r="E391" s="71"/>
      <c r="F391" s="71"/>
      <c r="G391" s="71"/>
      <c r="H391" s="71"/>
      <c r="I391" s="72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1"/>
    </row>
    <row r="392" spans="1:23" ht="21" customHeight="1" x14ac:dyDescent="0.15">
      <c r="A392" s="70"/>
      <c r="B392" s="71"/>
      <c r="C392" s="71"/>
      <c r="D392" s="71"/>
      <c r="E392" s="71"/>
      <c r="F392" s="71"/>
      <c r="G392" s="71"/>
      <c r="H392" s="71"/>
      <c r="I392" s="72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1"/>
    </row>
    <row r="393" spans="1:23" ht="21" customHeight="1" x14ac:dyDescent="0.15">
      <c r="A393" s="70"/>
      <c r="B393" s="71"/>
      <c r="C393" s="71"/>
      <c r="D393" s="71"/>
      <c r="E393" s="71"/>
      <c r="F393" s="71"/>
      <c r="G393" s="71"/>
      <c r="H393" s="71"/>
      <c r="I393" s="72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1"/>
    </row>
    <row r="394" spans="1:23" ht="21" customHeight="1" x14ac:dyDescent="0.15">
      <c r="A394" s="70"/>
      <c r="B394" s="71"/>
      <c r="C394" s="71"/>
      <c r="D394" s="71"/>
      <c r="E394" s="71"/>
      <c r="F394" s="71"/>
      <c r="G394" s="71"/>
      <c r="H394" s="71"/>
      <c r="I394" s="72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1"/>
    </row>
    <row r="395" spans="1:23" ht="21" customHeight="1" x14ac:dyDescent="0.15">
      <c r="A395" s="70"/>
      <c r="B395" s="71"/>
      <c r="C395" s="71"/>
      <c r="D395" s="71"/>
      <c r="E395" s="71"/>
      <c r="F395" s="71"/>
      <c r="G395" s="71"/>
      <c r="H395" s="71"/>
      <c r="I395" s="72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1"/>
    </row>
    <row r="396" spans="1:23" ht="21" customHeight="1" x14ac:dyDescent="0.15">
      <c r="A396" s="70"/>
      <c r="B396" s="71"/>
      <c r="C396" s="71"/>
      <c r="D396" s="71"/>
      <c r="E396" s="71"/>
      <c r="F396" s="71"/>
      <c r="G396" s="71"/>
      <c r="H396" s="71"/>
      <c r="I396" s="72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1"/>
    </row>
    <row r="397" spans="1:23" ht="21" customHeight="1" x14ac:dyDescent="0.15">
      <c r="A397" s="70"/>
      <c r="B397" s="71"/>
      <c r="C397" s="71"/>
      <c r="D397" s="71"/>
      <c r="E397" s="71"/>
      <c r="F397" s="71"/>
      <c r="G397" s="71"/>
      <c r="H397" s="71"/>
      <c r="I397" s="72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1"/>
    </row>
    <row r="398" spans="1:23" ht="21" customHeight="1" x14ac:dyDescent="0.15">
      <c r="A398" s="70"/>
      <c r="B398" s="71"/>
      <c r="C398" s="71"/>
      <c r="D398" s="71"/>
      <c r="E398" s="71"/>
      <c r="F398" s="71"/>
      <c r="G398" s="71"/>
      <c r="H398" s="71"/>
      <c r="I398" s="72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1"/>
    </row>
    <row r="399" spans="1:23" ht="21" customHeight="1" x14ac:dyDescent="0.15">
      <c r="A399" s="70"/>
      <c r="B399" s="71"/>
      <c r="C399" s="71"/>
      <c r="D399" s="71"/>
      <c r="E399" s="71"/>
      <c r="F399" s="71"/>
      <c r="G399" s="71"/>
      <c r="H399" s="71"/>
      <c r="I399" s="72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1"/>
    </row>
    <row r="400" spans="1:23" ht="21" customHeight="1" x14ac:dyDescent="0.15">
      <c r="A400" s="70"/>
      <c r="B400" s="71"/>
      <c r="C400" s="71"/>
      <c r="D400" s="71"/>
      <c r="E400" s="71"/>
      <c r="F400" s="71"/>
      <c r="G400" s="71"/>
      <c r="H400" s="71"/>
      <c r="I400" s="72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1"/>
    </row>
    <row r="401" spans="1:23" ht="21" customHeight="1" x14ac:dyDescent="0.15">
      <c r="A401" s="70"/>
      <c r="B401" s="71"/>
      <c r="C401" s="71"/>
      <c r="D401" s="71"/>
      <c r="E401" s="71"/>
      <c r="F401" s="71"/>
      <c r="G401" s="71"/>
      <c r="H401" s="71"/>
      <c r="I401" s="72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1"/>
    </row>
    <row r="402" spans="1:23" ht="21" customHeight="1" x14ac:dyDescent="0.15">
      <c r="A402" s="70"/>
      <c r="B402" s="71"/>
      <c r="C402" s="71"/>
      <c r="D402" s="71"/>
      <c r="E402" s="71"/>
      <c r="F402" s="71"/>
      <c r="G402" s="71"/>
      <c r="H402" s="71"/>
      <c r="I402" s="72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1"/>
    </row>
    <row r="403" spans="1:23" ht="21" customHeight="1" x14ac:dyDescent="0.15">
      <c r="A403" s="70"/>
      <c r="B403" s="71"/>
      <c r="C403" s="71"/>
      <c r="D403" s="71"/>
      <c r="E403" s="71"/>
      <c r="F403" s="71"/>
      <c r="G403" s="71"/>
      <c r="H403" s="71"/>
      <c r="I403" s="72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1"/>
    </row>
    <row r="404" spans="1:23" ht="21" customHeight="1" x14ac:dyDescent="0.15">
      <c r="A404" s="70"/>
      <c r="B404" s="71"/>
      <c r="C404" s="71"/>
      <c r="D404" s="71"/>
      <c r="E404" s="71"/>
      <c r="F404" s="71"/>
      <c r="G404" s="71"/>
      <c r="H404" s="71"/>
      <c r="I404" s="72"/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1"/>
    </row>
    <row r="405" spans="1:23" ht="21" customHeight="1" x14ac:dyDescent="0.15">
      <c r="A405" s="70"/>
      <c r="B405" s="71"/>
      <c r="C405" s="71"/>
      <c r="D405" s="71"/>
      <c r="E405" s="71"/>
      <c r="F405" s="71"/>
      <c r="G405" s="71"/>
      <c r="H405" s="71"/>
      <c r="I405" s="72"/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1"/>
    </row>
    <row r="406" spans="1:23" ht="21" customHeight="1" x14ac:dyDescent="0.15">
      <c r="A406" s="70"/>
      <c r="B406" s="71"/>
      <c r="C406" s="71"/>
      <c r="D406" s="71"/>
      <c r="E406" s="71"/>
      <c r="F406" s="71"/>
      <c r="G406" s="71"/>
      <c r="H406" s="71"/>
      <c r="I406" s="72"/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1"/>
    </row>
    <row r="407" spans="1:23" ht="21" customHeight="1" x14ac:dyDescent="0.15">
      <c r="A407" s="70"/>
      <c r="B407" s="71"/>
      <c r="C407" s="71"/>
      <c r="D407" s="71"/>
      <c r="E407" s="71"/>
      <c r="F407" s="71"/>
      <c r="G407" s="71"/>
      <c r="H407" s="71"/>
      <c r="I407" s="72"/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1"/>
    </row>
    <row r="408" spans="1:23" ht="21" customHeight="1" x14ac:dyDescent="0.15">
      <c r="A408" s="70"/>
      <c r="B408" s="71"/>
      <c r="C408" s="71"/>
      <c r="D408" s="71"/>
      <c r="E408" s="71"/>
      <c r="F408" s="71"/>
      <c r="G408" s="71"/>
      <c r="H408" s="71"/>
      <c r="I408" s="72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1"/>
    </row>
    <row r="409" spans="1:23" ht="21" customHeight="1" x14ac:dyDescent="0.15">
      <c r="A409" s="70"/>
      <c r="B409" s="71"/>
      <c r="C409" s="71"/>
      <c r="D409" s="71"/>
      <c r="E409" s="71"/>
      <c r="F409" s="71"/>
      <c r="G409" s="71"/>
      <c r="H409" s="71"/>
      <c r="I409" s="72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1"/>
    </row>
    <row r="410" spans="1:23" ht="21" customHeight="1" x14ac:dyDescent="0.15">
      <c r="A410" s="70"/>
      <c r="B410" s="71"/>
      <c r="C410" s="71"/>
      <c r="D410" s="71"/>
      <c r="E410" s="71"/>
      <c r="F410" s="71"/>
      <c r="G410" s="71"/>
      <c r="H410" s="71"/>
      <c r="I410" s="72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1"/>
    </row>
    <row r="411" spans="1:23" ht="21" customHeight="1" x14ac:dyDescent="0.15">
      <c r="A411" s="70"/>
      <c r="B411" s="71"/>
      <c r="C411" s="71"/>
      <c r="D411" s="71"/>
      <c r="E411" s="71"/>
      <c r="F411" s="71"/>
      <c r="G411" s="71"/>
      <c r="H411" s="71"/>
      <c r="I411" s="72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1"/>
    </row>
    <row r="412" spans="1:23" ht="21" customHeight="1" x14ac:dyDescent="0.15">
      <c r="A412" s="70"/>
      <c r="B412" s="71"/>
      <c r="C412" s="71"/>
      <c r="D412" s="71"/>
      <c r="E412" s="71"/>
      <c r="F412" s="71"/>
      <c r="G412" s="71"/>
      <c r="H412" s="71"/>
      <c r="I412" s="72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1"/>
    </row>
    <row r="413" spans="1:23" ht="21" customHeight="1" x14ac:dyDescent="0.15">
      <c r="A413" s="70"/>
      <c r="B413" s="71"/>
      <c r="C413" s="71"/>
      <c r="D413" s="71"/>
      <c r="E413" s="71"/>
      <c r="F413" s="71"/>
      <c r="G413" s="71"/>
      <c r="H413" s="71"/>
      <c r="I413" s="72"/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1"/>
    </row>
    <row r="414" spans="1:23" ht="21" customHeight="1" x14ac:dyDescent="0.15">
      <c r="A414" s="70"/>
      <c r="B414" s="71"/>
      <c r="C414" s="71"/>
      <c r="D414" s="71"/>
      <c r="E414" s="71"/>
      <c r="F414" s="71"/>
      <c r="G414" s="71"/>
      <c r="H414" s="71"/>
      <c r="I414" s="72"/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1"/>
    </row>
    <row r="415" spans="1:23" ht="21" customHeight="1" x14ac:dyDescent="0.15">
      <c r="A415" s="70"/>
      <c r="B415" s="71"/>
      <c r="C415" s="71"/>
      <c r="D415" s="71"/>
      <c r="E415" s="71"/>
      <c r="F415" s="71"/>
      <c r="G415" s="71"/>
      <c r="H415" s="71"/>
      <c r="I415" s="72"/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1"/>
    </row>
    <row r="416" spans="1:23" ht="21" customHeight="1" x14ac:dyDescent="0.15">
      <c r="A416" s="70"/>
      <c r="B416" s="71"/>
      <c r="C416" s="71"/>
      <c r="D416" s="71"/>
      <c r="E416" s="71"/>
      <c r="F416" s="71"/>
      <c r="G416" s="71"/>
      <c r="H416" s="71"/>
      <c r="I416" s="72"/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1"/>
    </row>
    <row r="417" spans="1:23" ht="21" customHeight="1" x14ac:dyDescent="0.15">
      <c r="A417" s="70"/>
      <c r="B417" s="71"/>
      <c r="C417" s="71"/>
      <c r="D417" s="71"/>
      <c r="E417" s="71"/>
      <c r="F417" s="71"/>
      <c r="G417" s="71"/>
      <c r="H417" s="71"/>
      <c r="I417" s="72"/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1"/>
    </row>
    <row r="418" spans="1:23" ht="21" customHeight="1" x14ac:dyDescent="0.15">
      <c r="A418" s="70"/>
      <c r="B418" s="71"/>
      <c r="C418" s="71"/>
      <c r="D418" s="71"/>
      <c r="E418" s="71"/>
      <c r="F418" s="71"/>
      <c r="G418" s="71"/>
      <c r="H418" s="71"/>
      <c r="I418" s="72"/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1"/>
    </row>
    <row r="419" spans="1:23" ht="21" customHeight="1" x14ac:dyDescent="0.15">
      <c r="A419" s="70"/>
      <c r="B419" s="71"/>
      <c r="C419" s="71"/>
      <c r="D419" s="71"/>
      <c r="E419" s="71"/>
      <c r="F419" s="71"/>
      <c r="G419" s="71"/>
      <c r="H419" s="71"/>
      <c r="I419" s="72"/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1"/>
    </row>
    <row r="420" spans="1:23" ht="21" customHeight="1" x14ac:dyDescent="0.15">
      <c r="A420" s="70"/>
      <c r="B420" s="71"/>
      <c r="C420" s="71"/>
      <c r="D420" s="71"/>
      <c r="E420" s="71"/>
      <c r="F420" s="71"/>
      <c r="G420" s="71"/>
      <c r="H420" s="71"/>
      <c r="I420" s="72"/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1"/>
    </row>
    <row r="421" spans="1:23" ht="21" customHeight="1" x14ac:dyDescent="0.15">
      <c r="A421" s="70"/>
      <c r="B421" s="71"/>
      <c r="C421" s="71"/>
      <c r="D421" s="71"/>
      <c r="E421" s="71"/>
      <c r="F421" s="71"/>
      <c r="G421" s="71"/>
      <c r="H421" s="71"/>
      <c r="I421" s="72"/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1"/>
    </row>
    <row r="422" spans="1:23" ht="21" customHeight="1" x14ac:dyDescent="0.15">
      <c r="A422" s="70"/>
      <c r="B422" s="71"/>
      <c r="C422" s="71"/>
      <c r="D422" s="71"/>
      <c r="E422" s="71"/>
      <c r="F422" s="71"/>
      <c r="G422" s="71"/>
      <c r="H422" s="71"/>
      <c r="I422" s="72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1"/>
    </row>
    <row r="423" spans="1:23" ht="21" customHeight="1" x14ac:dyDescent="0.15">
      <c r="A423" s="70"/>
      <c r="B423" s="71"/>
      <c r="C423" s="71"/>
      <c r="D423" s="71"/>
      <c r="E423" s="71"/>
      <c r="F423" s="71"/>
      <c r="G423" s="71"/>
      <c r="H423" s="71"/>
      <c r="I423" s="72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1"/>
    </row>
    <row r="424" spans="1:23" ht="21" customHeight="1" x14ac:dyDescent="0.15">
      <c r="A424" s="70"/>
      <c r="B424" s="71"/>
      <c r="C424" s="71"/>
      <c r="D424" s="71"/>
      <c r="E424" s="71"/>
      <c r="F424" s="71"/>
      <c r="G424" s="71"/>
      <c r="H424" s="71"/>
      <c r="I424" s="72"/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1"/>
    </row>
    <row r="425" spans="1:23" ht="21" customHeight="1" x14ac:dyDescent="0.15">
      <c r="A425" s="70"/>
      <c r="B425" s="71"/>
      <c r="C425" s="71"/>
      <c r="D425" s="71"/>
      <c r="E425" s="71"/>
      <c r="F425" s="71"/>
      <c r="G425" s="71"/>
      <c r="H425" s="71"/>
      <c r="I425" s="72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1"/>
    </row>
    <row r="426" spans="1:23" ht="21" customHeight="1" x14ac:dyDescent="0.15">
      <c r="A426" s="70"/>
      <c r="B426" s="71"/>
      <c r="C426" s="71"/>
      <c r="D426" s="71"/>
      <c r="E426" s="71"/>
      <c r="F426" s="71"/>
      <c r="G426" s="71"/>
      <c r="H426" s="71"/>
      <c r="I426" s="72"/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1"/>
    </row>
    <row r="427" spans="1:23" ht="21" customHeight="1" x14ac:dyDescent="0.15">
      <c r="A427" s="70"/>
      <c r="B427" s="71"/>
      <c r="C427" s="71"/>
      <c r="D427" s="71"/>
      <c r="E427" s="71"/>
      <c r="F427" s="71"/>
      <c r="G427" s="71"/>
      <c r="H427" s="71"/>
      <c r="I427" s="72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1"/>
    </row>
    <row r="428" spans="1:23" ht="21" customHeight="1" x14ac:dyDescent="0.15">
      <c r="A428" s="70"/>
      <c r="B428" s="71"/>
      <c r="C428" s="71"/>
      <c r="D428" s="71"/>
      <c r="E428" s="71"/>
      <c r="F428" s="71"/>
      <c r="G428" s="71"/>
      <c r="H428" s="71"/>
      <c r="I428" s="72"/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1"/>
    </row>
    <row r="429" spans="1:23" ht="21" customHeight="1" x14ac:dyDescent="0.15">
      <c r="A429" s="70"/>
      <c r="B429" s="71"/>
      <c r="C429" s="71"/>
      <c r="D429" s="71"/>
      <c r="E429" s="71"/>
      <c r="F429" s="71"/>
      <c r="G429" s="71"/>
      <c r="H429" s="71"/>
      <c r="I429" s="72"/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1"/>
    </row>
    <row r="430" spans="1:23" ht="21" customHeight="1" x14ac:dyDescent="0.15">
      <c r="A430" s="70"/>
      <c r="B430" s="71"/>
      <c r="C430" s="71"/>
      <c r="D430" s="71"/>
      <c r="E430" s="71"/>
      <c r="F430" s="71"/>
      <c r="G430" s="71"/>
      <c r="H430" s="71"/>
      <c r="I430" s="72"/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1"/>
    </row>
    <row r="431" spans="1:23" ht="21" customHeight="1" x14ac:dyDescent="0.15">
      <c r="A431" s="70"/>
      <c r="B431" s="71"/>
      <c r="C431" s="71"/>
      <c r="D431" s="71"/>
      <c r="E431" s="71"/>
      <c r="F431" s="71"/>
      <c r="G431" s="71"/>
      <c r="H431" s="71"/>
      <c r="I431" s="72"/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1"/>
    </row>
    <row r="432" spans="1:23" ht="21" customHeight="1" x14ac:dyDescent="0.15">
      <c r="A432" s="70"/>
      <c r="B432" s="71"/>
      <c r="C432" s="71"/>
      <c r="D432" s="71"/>
      <c r="E432" s="71"/>
      <c r="F432" s="71"/>
      <c r="G432" s="71"/>
      <c r="H432" s="71"/>
      <c r="I432" s="72"/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1"/>
    </row>
    <row r="433" spans="1:23" ht="21" customHeight="1" x14ac:dyDescent="0.15">
      <c r="A433" s="70"/>
      <c r="B433" s="71"/>
      <c r="C433" s="71"/>
      <c r="D433" s="71"/>
      <c r="E433" s="71"/>
      <c r="F433" s="71"/>
      <c r="G433" s="71"/>
      <c r="H433" s="71"/>
      <c r="I433" s="72"/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1"/>
    </row>
    <row r="434" spans="1:23" ht="21" customHeight="1" x14ac:dyDescent="0.15">
      <c r="A434" s="70"/>
      <c r="B434" s="71"/>
      <c r="C434" s="71"/>
      <c r="D434" s="71"/>
      <c r="E434" s="71"/>
      <c r="F434" s="71"/>
      <c r="G434" s="71"/>
      <c r="H434" s="71"/>
      <c r="I434" s="72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1"/>
    </row>
    <row r="435" spans="1:23" ht="21" customHeight="1" x14ac:dyDescent="0.15">
      <c r="A435" s="70"/>
      <c r="B435" s="71"/>
      <c r="C435" s="71"/>
      <c r="D435" s="71"/>
      <c r="E435" s="71"/>
      <c r="F435" s="71"/>
      <c r="G435" s="71"/>
      <c r="H435" s="71"/>
      <c r="I435" s="72"/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1"/>
    </row>
    <row r="436" spans="1:23" ht="21" customHeight="1" x14ac:dyDescent="0.15">
      <c r="A436" s="70"/>
      <c r="B436" s="71"/>
      <c r="C436" s="71"/>
      <c r="D436" s="71"/>
      <c r="E436" s="71"/>
      <c r="F436" s="71"/>
      <c r="G436" s="71"/>
      <c r="H436" s="71"/>
      <c r="I436" s="72"/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1"/>
    </row>
    <row r="437" spans="1:23" ht="21" customHeight="1" x14ac:dyDescent="0.15">
      <c r="A437" s="70"/>
      <c r="B437" s="71"/>
      <c r="C437" s="71"/>
      <c r="D437" s="71"/>
      <c r="E437" s="71"/>
      <c r="F437" s="71"/>
      <c r="G437" s="71"/>
      <c r="H437" s="71"/>
      <c r="I437" s="72"/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1"/>
    </row>
    <row r="438" spans="1:23" ht="21" customHeight="1" x14ac:dyDescent="0.15">
      <c r="A438" s="70"/>
      <c r="B438" s="71"/>
      <c r="C438" s="71"/>
      <c r="D438" s="71"/>
      <c r="E438" s="71"/>
      <c r="F438" s="71"/>
      <c r="G438" s="71"/>
      <c r="H438" s="71"/>
      <c r="I438" s="72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1"/>
    </row>
    <row r="439" spans="1:23" ht="21" customHeight="1" x14ac:dyDescent="0.15">
      <c r="A439" s="70"/>
      <c r="B439" s="71"/>
      <c r="C439" s="71"/>
      <c r="D439" s="71"/>
      <c r="E439" s="71"/>
      <c r="F439" s="71"/>
      <c r="G439" s="71"/>
      <c r="H439" s="71"/>
      <c r="I439" s="72"/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1"/>
    </row>
    <row r="440" spans="1:23" ht="21" customHeight="1" x14ac:dyDescent="0.15">
      <c r="A440" s="70"/>
      <c r="B440" s="71"/>
      <c r="C440" s="71"/>
      <c r="D440" s="71"/>
      <c r="E440" s="71"/>
      <c r="F440" s="71"/>
      <c r="G440" s="71"/>
      <c r="H440" s="71"/>
      <c r="I440" s="72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1"/>
    </row>
    <row r="441" spans="1:23" ht="21" customHeight="1" x14ac:dyDescent="0.15">
      <c r="A441" s="70"/>
      <c r="B441" s="71"/>
      <c r="C441" s="71"/>
      <c r="D441" s="71"/>
      <c r="E441" s="71"/>
      <c r="F441" s="71"/>
      <c r="G441" s="71"/>
      <c r="H441" s="71"/>
      <c r="I441" s="72"/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1"/>
    </row>
    <row r="442" spans="1:23" ht="21" customHeight="1" x14ac:dyDescent="0.15">
      <c r="A442" s="70"/>
      <c r="B442" s="71"/>
      <c r="C442" s="71"/>
      <c r="D442" s="71"/>
      <c r="E442" s="71"/>
      <c r="F442" s="71"/>
      <c r="G442" s="71"/>
      <c r="H442" s="71"/>
      <c r="I442" s="72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1"/>
    </row>
    <row r="443" spans="1:23" ht="21" customHeight="1" x14ac:dyDescent="0.15">
      <c r="A443" s="70"/>
      <c r="B443" s="71"/>
      <c r="C443" s="71"/>
      <c r="D443" s="71"/>
      <c r="E443" s="71"/>
      <c r="F443" s="71"/>
      <c r="G443" s="71"/>
      <c r="H443" s="71"/>
      <c r="I443" s="72"/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1"/>
    </row>
    <row r="444" spans="1:23" ht="21" customHeight="1" x14ac:dyDescent="0.15">
      <c r="A444" s="70"/>
      <c r="B444" s="71"/>
      <c r="C444" s="71"/>
      <c r="D444" s="71"/>
      <c r="E444" s="71"/>
      <c r="F444" s="71"/>
      <c r="G444" s="71"/>
      <c r="H444" s="71"/>
      <c r="I444" s="72"/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1"/>
    </row>
    <row r="445" spans="1:23" ht="21" customHeight="1" x14ac:dyDescent="0.15">
      <c r="A445" s="70"/>
      <c r="B445" s="71"/>
      <c r="C445" s="71"/>
      <c r="D445" s="71"/>
      <c r="E445" s="71"/>
      <c r="F445" s="71"/>
      <c r="G445" s="71"/>
      <c r="H445" s="71"/>
      <c r="I445" s="72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1"/>
    </row>
    <row r="446" spans="1:23" ht="21" customHeight="1" x14ac:dyDescent="0.15">
      <c r="A446" s="70"/>
      <c r="B446" s="71"/>
      <c r="C446" s="71"/>
      <c r="D446" s="71"/>
      <c r="E446" s="71"/>
      <c r="F446" s="71"/>
      <c r="G446" s="71"/>
      <c r="H446" s="71"/>
      <c r="I446" s="72"/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1"/>
    </row>
    <row r="447" spans="1:23" ht="21" customHeight="1" x14ac:dyDescent="0.15">
      <c r="A447" s="70"/>
      <c r="B447" s="71"/>
      <c r="C447" s="71"/>
      <c r="D447" s="71"/>
      <c r="E447" s="71"/>
      <c r="F447" s="71"/>
      <c r="G447" s="71"/>
      <c r="H447" s="71"/>
      <c r="I447" s="72"/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1"/>
    </row>
    <row r="448" spans="1:23" ht="21" customHeight="1" x14ac:dyDescent="0.15">
      <c r="A448" s="70"/>
      <c r="B448" s="71"/>
      <c r="C448" s="71"/>
      <c r="D448" s="71"/>
      <c r="E448" s="71"/>
      <c r="F448" s="71"/>
      <c r="G448" s="71"/>
      <c r="H448" s="71"/>
      <c r="I448" s="72"/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1"/>
    </row>
    <row r="449" spans="1:23" ht="21" customHeight="1" x14ac:dyDescent="0.15">
      <c r="A449" s="70"/>
      <c r="B449" s="71"/>
      <c r="C449" s="71"/>
      <c r="D449" s="71"/>
      <c r="E449" s="71"/>
      <c r="F449" s="71"/>
      <c r="G449" s="71"/>
      <c r="H449" s="71"/>
      <c r="I449" s="72"/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1"/>
    </row>
    <row r="450" spans="1:23" ht="21" customHeight="1" x14ac:dyDescent="0.15">
      <c r="A450" s="70"/>
      <c r="B450" s="71"/>
      <c r="C450" s="71"/>
      <c r="D450" s="71"/>
      <c r="E450" s="71"/>
      <c r="F450" s="71"/>
      <c r="G450" s="71"/>
      <c r="H450" s="71"/>
      <c r="I450" s="72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1"/>
    </row>
    <row r="451" spans="1:23" ht="21" customHeight="1" x14ac:dyDescent="0.15">
      <c r="A451" s="70"/>
      <c r="B451" s="71"/>
      <c r="C451" s="71"/>
      <c r="D451" s="71"/>
      <c r="E451" s="71"/>
      <c r="F451" s="71"/>
      <c r="G451" s="71"/>
      <c r="H451" s="71"/>
      <c r="I451" s="72"/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1"/>
    </row>
    <row r="452" spans="1:23" ht="21" customHeight="1" x14ac:dyDescent="0.15">
      <c r="A452" s="70"/>
      <c r="B452" s="71"/>
      <c r="C452" s="71"/>
      <c r="D452" s="71"/>
      <c r="E452" s="71"/>
      <c r="F452" s="71"/>
      <c r="G452" s="71"/>
      <c r="H452" s="71"/>
      <c r="I452" s="72"/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1"/>
    </row>
    <row r="453" spans="1:23" ht="21" customHeight="1" x14ac:dyDescent="0.15">
      <c r="A453" s="70"/>
      <c r="B453" s="71"/>
      <c r="C453" s="71"/>
      <c r="D453" s="71"/>
      <c r="E453" s="71"/>
      <c r="F453" s="71"/>
      <c r="G453" s="71"/>
      <c r="H453" s="71"/>
      <c r="I453" s="72"/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1"/>
    </row>
    <row r="454" spans="1:23" ht="21" customHeight="1" x14ac:dyDescent="0.15">
      <c r="A454" s="70"/>
      <c r="B454" s="71"/>
      <c r="C454" s="71"/>
      <c r="D454" s="71"/>
      <c r="E454" s="71"/>
      <c r="F454" s="71"/>
      <c r="G454" s="71"/>
      <c r="H454" s="71"/>
      <c r="I454" s="72"/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1"/>
    </row>
    <row r="455" spans="1:23" ht="21" customHeight="1" x14ac:dyDescent="0.15">
      <c r="A455" s="70"/>
      <c r="B455" s="71"/>
      <c r="C455" s="71"/>
      <c r="D455" s="71"/>
      <c r="E455" s="71"/>
      <c r="F455" s="71"/>
      <c r="G455" s="71"/>
      <c r="H455" s="71"/>
      <c r="I455" s="72"/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1"/>
    </row>
    <row r="456" spans="1:23" ht="21" customHeight="1" x14ac:dyDescent="0.15">
      <c r="A456" s="70"/>
      <c r="B456" s="71"/>
      <c r="C456" s="71"/>
      <c r="D456" s="71"/>
      <c r="E456" s="71"/>
      <c r="F456" s="71"/>
      <c r="G456" s="71"/>
      <c r="H456" s="71"/>
      <c r="I456" s="72"/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1"/>
    </row>
    <row r="457" spans="1:23" ht="21" customHeight="1" x14ac:dyDescent="0.15">
      <c r="A457" s="70"/>
      <c r="B457" s="71"/>
      <c r="C457" s="71"/>
      <c r="D457" s="71"/>
      <c r="E457" s="71"/>
      <c r="F457" s="71"/>
      <c r="G457" s="71"/>
      <c r="H457" s="71"/>
      <c r="I457" s="72"/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1"/>
    </row>
    <row r="458" spans="1:23" ht="21" customHeight="1" x14ac:dyDescent="0.15">
      <c r="A458" s="70"/>
      <c r="B458" s="71"/>
      <c r="C458" s="71"/>
      <c r="D458" s="71"/>
      <c r="E458" s="71"/>
      <c r="F458" s="71"/>
      <c r="G458" s="71"/>
      <c r="H458" s="71"/>
      <c r="I458" s="72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1"/>
    </row>
    <row r="459" spans="1:23" ht="21" customHeight="1" x14ac:dyDescent="0.15">
      <c r="A459" s="70"/>
      <c r="B459" s="71"/>
      <c r="C459" s="71"/>
      <c r="D459" s="71"/>
      <c r="E459" s="71"/>
      <c r="F459" s="71"/>
      <c r="G459" s="71"/>
      <c r="H459" s="71"/>
      <c r="I459" s="72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1"/>
    </row>
    <row r="460" spans="1:23" ht="21" customHeight="1" x14ac:dyDescent="0.15">
      <c r="A460" s="70"/>
      <c r="B460" s="71"/>
      <c r="C460" s="71"/>
      <c r="D460" s="71"/>
      <c r="E460" s="71"/>
      <c r="F460" s="71"/>
      <c r="G460" s="71"/>
      <c r="H460" s="71"/>
      <c r="I460" s="72"/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1"/>
    </row>
    <row r="461" spans="1:23" ht="21" customHeight="1" x14ac:dyDescent="0.15">
      <c r="A461" s="70"/>
      <c r="B461" s="71"/>
      <c r="C461" s="71"/>
      <c r="D461" s="71"/>
      <c r="E461" s="71"/>
      <c r="F461" s="71"/>
      <c r="G461" s="71"/>
      <c r="H461" s="71"/>
      <c r="I461" s="72"/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1"/>
    </row>
    <row r="462" spans="1:23" ht="21" customHeight="1" x14ac:dyDescent="0.15">
      <c r="A462" s="70"/>
      <c r="B462" s="71"/>
      <c r="C462" s="71"/>
      <c r="D462" s="71"/>
      <c r="E462" s="71"/>
      <c r="F462" s="71"/>
      <c r="G462" s="71"/>
      <c r="H462" s="71"/>
      <c r="I462" s="72"/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1"/>
    </row>
    <row r="463" spans="1:23" ht="21" customHeight="1" x14ac:dyDescent="0.15">
      <c r="A463" s="70"/>
      <c r="B463" s="71"/>
      <c r="C463" s="71"/>
      <c r="D463" s="71"/>
      <c r="E463" s="71"/>
      <c r="F463" s="71"/>
      <c r="G463" s="71"/>
      <c r="H463" s="71"/>
      <c r="I463" s="72"/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1"/>
    </row>
    <row r="464" spans="1:23" ht="21" customHeight="1" x14ac:dyDescent="0.15">
      <c r="A464" s="70"/>
      <c r="B464" s="71"/>
      <c r="C464" s="71"/>
      <c r="D464" s="71"/>
      <c r="E464" s="71"/>
      <c r="F464" s="71"/>
      <c r="G464" s="71"/>
      <c r="H464" s="71"/>
      <c r="I464" s="72"/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1"/>
    </row>
    <row r="465" spans="1:23" ht="21" customHeight="1" x14ac:dyDescent="0.15">
      <c r="A465" s="70"/>
      <c r="B465" s="71"/>
      <c r="C465" s="71"/>
      <c r="D465" s="71"/>
      <c r="E465" s="71"/>
      <c r="F465" s="71"/>
      <c r="G465" s="71"/>
      <c r="H465" s="71"/>
      <c r="I465" s="72"/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1"/>
    </row>
    <row r="466" spans="1:23" ht="21" customHeight="1" x14ac:dyDescent="0.15">
      <c r="A466" s="70"/>
      <c r="B466" s="71"/>
      <c r="C466" s="71"/>
      <c r="D466" s="71"/>
      <c r="E466" s="71"/>
      <c r="F466" s="71"/>
      <c r="G466" s="71"/>
      <c r="H466" s="71"/>
      <c r="I466" s="72"/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1"/>
    </row>
    <row r="467" spans="1:23" ht="21" customHeight="1" x14ac:dyDescent="0.15">
      <c r="A467" s="70"/>
      <c r="B467" s="71"/>
      <c r="C467" s="71"/>
      <c r="D467" s="71"/>
      <c r="E467" s="71"/>
      <c r="F467" s="71"/>
      <c r="G467" s="71"/>
      <c r="H467" s="71"/>
      <c r="I467" s="72"/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1"/>
    </row>
    <row r="468" spans="1:23" ht="21" customHeight="1" x14ac:dyDescent="0.15">
      <c r="A468" s="70"/>
      <c r="B468" s="71"/>
      <c r="C468" s="71"/>
      <c r="D468" s="71"/>
      <c r="E468" s="71"/>
      <c r="F468" s="71"/>
      <c r="G468" s="71"/>
      <c r="H468" s="71"/>
      <c r="I468" s="72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1"/>
    </row>
    <row r="469" spans="1:23" ht="21" customHeight="1" x14ac:dyDescent="0.15">
      <c r="A469" s="70"/>
      <c r="B469" s="71"/>
      <c r="C469" s="71"/>
      <c r="D469" s="71"/>
      <c r="E469" s="71"/>
      <c r="F469" s="71"/>
      <c r="G469" s="71"/>
      <c r="H469" s="71"/>
      <c r="I469" s="72"/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1"/>
    </row>
    <row r="470" spans="1:23" ht="21" customHeight="1" x14ac:dyDescent="0.15">
      <c r="A470" s="70"/>
      <c r="B470" s="71"/>
      <c r="C470" s="71"/>
      <c r="D470" s="71"/>
      <c r="E470" s="71"/>
      <c r="F470" s="71"/>
      <c r="G470" s="71"/>
      <c r="H470" s="71"/>
      <c r="I470" s="72"/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1"/>
    </row>
    <row r="471" spans="1:23" ht="21" customHeight="1" x14ac:dyDescent="0.15">
      <c r="A471" s="70"/>
      <c r="B471" s="71"/>
      <c r="C471" s="71"/>
      <c r="D471" s="71"/>
      <c r="E471" s="71"/>
      <c r="F471" s="71"/>
      <c r="G471" s="71"/>
      <c r="H471" s="71"/>
      <c r="I471" s="72"/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1"/>
    </row>
    <row r="472" spans="1:23" ht="21" customHeight="1" x14ac:dyDescent="0.15">
      <c r="A472" s="70"/>
      <c r="B472" s="71"/>
      <c r="C472" s="71"/>
      <c r="D472" s="71"/>
      <c r="E472" s="71"/>
      <c r="F472" s="71"/>
      <c r="G472" s="71"/>
      <c r="H472" s="71"/>
      <c r="I472" s="72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1"/>
    </row>
    <row r="473" spans="1:23" ht="21" customHeight="1" x14ac:dyDescent="0.15">
      <c r="A473" s="70"/>
      <c r="B473" s="71"/>
      <c r="C473" s="71"/>
      <c r="D473" s="71"/>
      <c r="E473" s="71"/>
      <c r="F473" s="71"/>
      <c r="G473" s="71"/>
      <c r="H473" s="71"/>
      <c r="I473" s="72"/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1"/>
    </row>
    <row r="474" spans="1:23" ht="21" customHeight="1" x14ac:dyDescent="0.15">
      <c r="A474" s="70"/>
      <c r="B474" s="71"/>
      <c r="C474" s="71"/>
      <c r="D474" s="71"/>
      <c r="E474" s="71"/>
      <c r="F474" s="71"/>
      <c r="G474" s="71"/>
      <c r="H474" s="71"/>
      <c r="I474" s="72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1"/>
    </row>
    <row r="475" spans="1:23" ht="21" customHeight="1" x14ac:dyDescent="0.15">
      <c r="A475" s="70"/>
      <c r="B475" s="71"/>
      <c r="C475" s="71"/>
      <c r="D475" s="71"/>
      <c r="E475" s="71"/>
      <c r="F475" s="71"/>
      <c r="G475" s="71"/>
      <c r="H475" s="71"/>
      <c r="I475" s="72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1"/>
    </row>
    <row r="476" spans="1:23" ht="21" customHeight="1" x14ac:dyDescent="0.15">
      <c r="A476" s="70"/>
      <c r="B476" s="71"/>
      <c r="C476" s="71"/>
      <c r="D476" s="71"/>
      <c r="E476" s="71"/>
      <c r="F476" s="71"/>
      <c r="G476" s="71"/>
      <c r="H476" s="71"/>
      <c r="I476" s="72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1"/>
    </row>
    <row r="477" spans="1:23" ht="21" customHeight="1" x14ac:dyDescent="0.15">
      <c r="A477" s="70"/>
      <c r="B477" s="71"/>
      <c r="C477" s="71"/>
      <c r="D477" s="71"/>
      <c r="E477" s="71"/>
      <c r="F477" s="71"/>
      <c r="G477" s="71"/>
      <c r="H477" s="71"/>
      <c r="I477" s="72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1"/>
    </row>
    <row r="478" spans="1:23" ht="21" customHeight="1" x14ac:dyDescent="0.15">
      <c r="A478" s="70"/>
      <c r="B478" s="71"/>
      <c r="C478" s="71"/>
      <c r="D478" s="71"/>
      <c r="E478" s="71"/>
      <c r="F478" s="71"/>
      <c r="G478" s="71"/>
      <c r="H478" s="71"/>
      <c r="I478" s="72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1"/>
    </row>
    <row r="479" spans="1:23" ht="21" customHeight="1" x14ac:dyDescent="0.15">
      <c r="A479" s="70"/>
      <c r="B479" s="71"/>
      <c r="C479" s="71"/>
      <c r="D479" s="71"/>
      <c r="E479" s="71"/>
      <c r="F479" s="71"/>
      <c r="G479" s="71"/>
      <c r="H479" s="71"/>
      <c r="I479" s="72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1"/>
    </row>
    <row r="480" spans="1:23" ht="21" customHeight="1" x14ac:dyDescent="0.15">
      <c r="A480" s="70"/>
      <c r="B480" s="71"/>
      <c r="C480" s="71"/>
      <c r="D480" s="71"/>
      <c r="E480" s="71"/>
      <c r="F480" s="71"/>
      <c r="G480" s="71"/>
      <c r="H480" s="71"/>
      <c r="I480" s="72"/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1"/>
    </row>
    <row r="481" spans="1:23" ht="21" customHeight="1" x14ac:dyDescent="0.15">
      <c r="A481" s="70"/>
      <c r="B481" s="71"/>
      <c r="C481" s="71"/>
      <c r="D481" s="71"/>
      <c r="E481" s="71"/>
      <c r="F481" s="71"/>
      <c r="G481" s="71"/>
      <c r="H481" s="71"/>
      <c r="I481" s="72"/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1"/>
    </row>
    <row r="482" spans="1:23" ht="21" customHeight="1" x14ac:dyDescent="0.15">
      <c r="A482" s="70"/>
      <c r="B482" s="71"/>
      <c r="C482" s="71"/>
      <c r="D482" s="71"/>
      <c r="E482" s="71"/>
      <c r="F482" s="71"/>
      <c r="G482" s="71"/>
      <c r="H482" s="71"/>
      <c r="I482" s="72"/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1"/>
    </row>
    <row r="483" spans="1:23" ht="21" customHeight="1" x14ac:dyDescent="0.15">
      <c r="A483" s="70"/>
      <c r="B483" s="71"/>
      <c r="C483" s="71"/>
      <c r="D483" s="71"/>
      <c r="E483" s="71"/>
      <c r="F483" s="71"/>
      <c r="G483" s="71"/>
      <c r="H483" s="71"/>
      <c r="I483" s="72"/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1"/>
    </row>
    <row r="484" spans="1:23" ht="21" customHeight="1" x14ac:dyDescent="0.15">
      <c r="A484" s="70"/>
      <c r="B484" s="71"/>
      <c r="C484" s="71"/>
      <c r="D484" s="71"/>
      <c r="E484" s="71"/>
      <c r="F484" s="71"/>
      <c r="G484" s="71"/>
      <c r="H484" s="71"/>
      <c r="I484" s="72"/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1"/>
    </row>
    <row r="485" spans="1:23" ht="21" customHeight="1" x14ac:dyDescent="0.15">
      <c r="A485" s="70"/>
      <c r="B485" s="71"/>
      <c r="C485" s="71"/>
      <c r="D485" s="71"/>
      <c r="E485" s="71"/>
      <c r="F485" s="71"/>
      <c r="G485" s="71"/>
      <c r="H485" s="71"/>
      <c r="I485" s="72"/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1"/>
    </row>
    <row r="486" spans="1:23" ht="21" customHeight="1" x14ac:dyDescent="0.15">
      <c r="A486" s="70"/>
      <c r="B486" s="71"/>
      <c r="C486" s="71"/>
      <c r="D486" s="71"/>
      <c r="E486" s="71"/>
      <c r="F486" s="71"/>
      <c r="G486" s="71"/>
      <c r="H486" s="71"/>
      <c r="I486" s="72"/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1"/>
    </row>
    <row r="487" spans="1:23" ht="21" customHeight="1" x14ac:dyDescent="0.15">
      <c r="A487" s="70"/>
      <c r="B487" s="71"/>
      <c r="C487" s="71"/>
      <c r="D487" s="71"/>
      <c r="E487" s="71"/>
      <c r="F487" s="71"/>
      <c r="G487" s="71"/>
      <c r="H487" s="71"/>
      <c r="I487" s="72"/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1"/>
    </row>
    <row r="488" spans="1:23" ht="21" customHeight="1" x14ac:dyDescent="0.15">
      <c r="A488" s="70"/>
      <c r="B488" s="71"/>
      <c r="C488" s="71"/>
      <c r="D488" s="71"/>
      <c r="E488" s="71"/>
      <c r="F488" s="71"/>
      <c r="G488" s="71"/>
      <c r="H488" s="71"/>
      <c r="I488" s="72"/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1"/>
    </row>
    <row r="489" spans="1:23" ht="21" customHeight="1" x14ac:dyDescent="0.15">
      <c r="A489" s="70"/>
      <c r="B489" s="71"/>
      <c r="C489" s="71"/>
      <c r="D489" s="71"/>
      <c r="E489" s="71"/>
      <c r="F489" s="71"/>
      <c r="G489" s="71"/>
      <c r="H489" s="71"/>
      <c r="I489" s="72"/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1"/>
    </row>
    <row r="490" spans="1:23" ht="21" customHeight="1" x14ac:dyDescent="0.15">
      <c r="A490" s="70"/>
      <c r="B490" s="71"/>
      <c r="C490" s="71"/>
      <c r="D490" s="71"/>
      <c r="E490" s="71"/>
      <c r="F490" s="71"/>
      <c r="G490" s="71"/>
      <c r="H490" s="71"/>
      <c r="I490" s="72"/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1"/>
    </row>
    <row r="491" spans="1:23" ht="21" customHeight="1" x14ac:dyDescent="0.15">
      <c r="A491" s="70"/>
      <c r="B491" s="71"/>
      <c r="C491" s="71"/>
      <c r="D491" s="71"/>
      <c r="E491" s="71"/>
      <c r="F491" s="71"/>
      <c r="G491" s="71"/>
      <c r="H491" s="71"/>
      <c r="I491" s="72"/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1"/>
    </row>
    <row r="492" spans="1:23" ht="21" customHeight="1" x14ac:dyDescent="0.15">
      <c r="A492" s="70"/>
      <c r="B492" s="71"/>
      <c r="C492" s="71"/>
      <c r="D492" s="71"/>
      <c r="E492" s="71"/>
      <c r="F492" s="71"/>
      <c r="G492" s="71"/>
      <c r="H492" s="71"/>
      <c r="I492" s="72"/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1"/>
    </row>
    <row r="493" spans="1:23" ht="21" customHeight="1" x14ac:dyDescent="0.15">
      <c r="A493" s="70"/>
      <c r="B493" s="71"/>
      <c r="C493" s="71"/>
      <c r="D493" s="71"/>
      <c r="E493" s="71"/>
      <c r="F493" s="71"/>
      <c r="G493" s="71"/>
      <c r="H493" s="71"/>
      <c r="I493" s="72"/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1"/>
    </row>
    <row r="494" spans="1:23" ht="21" customHeight="1" x14ac:dyDescent="0.15">
      <c r="A494" s="70"/>
      <c r="B494" s="71"/>
      <c r="C494" s="71"/>
      <c r="D494" s="71"/>
      <c r="E494" s="71"/>
      <c r="F494" s="71"/>
      <c r="G494" s="71"/>
      <c r="H494" s="71"/>
      <c r="I494" s="72"/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1"/>
    </row>
    <row r="495" spans="1:23" ht="21" customHeight="1" x14ac:dyDescent="0.15">
      <c r="A495" s="70"/>
      <c r="B495" s="71"/>
      <c r="C495" s="71"/>
      <c r="D495" s="71"/>
      <c r="E495" s="71"/>
      <c r="F495" s="71"/>
      <c r="G495" s="71"/>
      <c r="H495" s="71"/>
      <c r="I495" s="72"/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1"/>
    </row>
    <row r="496" spans="1:23" ht="21" customHeight="1" x14ac:dyDescent="0.15">
      <c r="A496" s="70"/>
      <c r="B496" s="71"/>
      <c r="C496" s="71"/>
      <c r="D496" s="71"/>
      <c r="E496" s="71"/>
      <c r="F496" s="71"/>
      <c r="G496" s="71"/>
      <c r="H496" s="71"/>
      <c r="I496" s="72"/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1"/>
    </row>
    <row r="497" spans="1:23" ht="21" customHeight="1" x14ac:dyDescent="0.15">
      <c r="A497" s="70"/>
      <c r="B497" s="71"/>
      <c r="C497" s="71"/>
      <c r="D497" s="71"/>
      <c r="E497" s="71"/>
      <c r="F497" s="71"/>
      <c r="G497" s="71"/>
      <c r="H497" s="71"/>
      <c r="I497" s="72"/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1"/>
    </row>
    <row r="498" spans="1:23" ht="21" customHeight="1" x14ac:dyDescent="0.15">
      <c r="A498" s="70"/>
      <c r="B498" s="71"/>
      <c r="C498" s="71"/>
      <c r="D498" s="71"/>
      <c r="E498" s="71"/>
      <c r="F498" s="71"/>
      <c r="G498" s="71"/>
      <c r="H498" s="71"/>
      <c r="I498" s="72"/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1"/>
    </row>
    <row r="499" spans="1:23" ht="21" customHeight="1" x14ac:dyDescent="0.15">
      <c r="A499" s="70"/>
      <c r="B499" s="71"/>
      <c r="C499" s="71"/>
      <c r="D499" s="71"/>
      <c r="E499" s="71"/>
      <c r="F499" s="71"/>
      <c r="G499" s="71"/>
      <c r="H499" s="71"/>
      <c r="I499" s="72"/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1"/>
    </row>
    <row r="500" spans="1:23" ht="21" customHeight="1" x14ac:dyDescent="0.15">
      <c r="A500" s="70"/>
      <c r="B500" s="71"/>
      <c r="C500" s="71"/>
      <c r="D500" s="71"/>
      <c r="E500" s="71"/>
      <c r="F500" s="71"/>
      <c r="G500" s="71"/>
      <c r="H500" s="71"/>
      <c r="I500" s="72"/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1"/>
    </row>
    <row r="501" spans="1:23" ht="21" customHeight="1" x14ac:dyDescent="0.15">
      <c r="A501" s="70"/>
      <c r="B501" s="71"/>
      <c r="C501" s="71"/>
      <c r="D501" s="71"/>
      <c r="E501" s="71"/>
      <c r="F501" s="71"/>
      <c r="G501" s="71"/>
      <c r="H501" s="71"/>
      <c r="I501" s="72"/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1"/>
    </row>
    <row r="502" spans="1:23" ht="21" customHeight="1" x14ac:dyDescent="0.15">
      <c r="A502" s="70"/>
      <c r="B502" s="71"/>
      <c r="C502" s="71"/>
      <c r="D502" s="71"/>
      <c r="E502" s="71"/>
      <c r="F502" s="71"/>
      <c r="G502" s="71"/>
      <c r="H502" s="71"/>
      <c r="I502" s="72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1"/>
    </row>
    <row r="503" spans="1:23" ht="21" customHeight="1" x14ac:dyDescent="0.15">
      <c r="A503" s="70"/>
      <c r="B503" s="71"/>
      <c r="C503" s="71"/>
      <c r="D503" s="71"/>
      <c r="E503" s="71"/>
      <c r="F503" s="71"/>
      <c r="G503" s="71"/>
      <c r="H503" s="71"/>
      <c r="I503" s="72"/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1"/>
    </row>
    <row r="504" spans="1:23" ht="21" customHeight="1" x14ac:dyDescent="0.15">
      <c r="A504" s="70"/>
      <c r="B504" s="71"/>
      <c r="C504" s="71"/>
      <c r="D504" s="71"/>
      <c r="E504" s="71"/>
      <c r="F504" s="71"/>
      <c r="G504" s="71"/>
      <c r="H504" s="71"/>
      <c r="I504" s="72"/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1"/>
    </row>
    <row r="505" spans="1:23" ht="21" customHeight="1" x14ac:dyDescent="0.15">
      <c r="A505" s="70"/>
      <c r="B505" s="71"/>
      <c r="C505" s="71"/>
      <c r="D505" s="71"/>
      <c r="E505" s="71"/>
      <c r="F505" s="71"/>
      <c r="G505" s="71"/>
      <c r="H505" s="71"/>
      <c r="I505" s="72"/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1"/>
    </row>
    <row r="506" spans="1:23" ht="21" customHeight="1" x14ac:dyDescent="0.15">
      <c r="A506" s="70"/>
      <c r="B506" s="71"/>
      <c r="C506" s="71"/>
      <c r="D506" s="71"/>
      <c r="E506" s="71"/>
      <c r="F506" s="71"/>
      <c r="G506" s="71"/>
      <c r="H506" s="71"/>
      <c r="I506" s="72"/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1"/>
    </row>
    <row r="507" spans="1:23" ht="21" customHeight="1" x14ac:dyDescent="0.15">
      <c r="A507" s="70"/>
      <c r="B507" s="71"/>
      <c r="C507" s="71"/>
      <c r="D507" s="71"/>
      <c r="E507" s="71"/>
      <c r="F507" s="71"/>
      <c r="G507" s="71"/>
      <c r="H507" s="71"/>
      <c r="I507" s="72"/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1"/>
    </row>
    <row r="508" spans="1:23" ht="21" customHeight="1" x14ac:dyDescent="0.15">
      <c r="A508" s="70"/>
      <c r="B508" s="71"/>
      <c r="C508" s="71"/>
      <c r="D508" s="71"/>
      <c r="E508" s="71"/>
      <c r="F508" s="71"/>
      <c r="G508" s="71"/>
      <c r="H508" s="71"/>
      <c r="I508" s="72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1"/>
    </row>
    <row r="509" spans="1:23" ht="21" customHeight="1" x14ac:dyDescent="0.15">
      <c r="A509" s="70"/>
      <c r="B509" s="71"/>
      <c r="C509" s="71"/>
      <c r="D509" s="71"/>
      <c r="E509" s="71"/>
      <c r="F509" s="71"/>
      <c r="G509" s="71"/>
      <c r="H509" s="71"/>
      <c r="I509" s="72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1"/>
    </row>
    <row r="510" spans="1:23" ht="21" customHeight="1" x14ac:dyDescent="0.15">
      <c r="A510" s="70"/>
      <c r="B510" s="71"/>
      <c r="C510" s="71"/>
      <c r="D510" s="71"/>
      <c r="E510" s="71"/>
      <c r="F510" s="71"/>
      <c r="G510" s="71"/>
      <c r="H510" s="71"/>
      <c r="I510" s="72"/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1"/>
    </row>
    <row r="511" spans="1:23" ht="21" customHeight="1" x14ac:dyDescent="0.15">
      <c r="A511" s="70"/>
      <c r="B511" s="71"/>
      <c r="C511" s="71"/>
      <c r="D511" s="71"/>
      <c r="E511" s="71"/>
      <c r="F511" s="71"/>
      <c r="G511" s="71"/>
      <c r="H511" s="71"/>
      <c r="I511" s="72"/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1"/>
    </row>
    <row r="512" spans="1:23" ht="21" customHeight="1" x14ac:dyDescent="0.15">
      <c r="A512" s="70"/>
      <c r="B512" s="71"/>
      <c r="C512" s="71"/>
      <c r="D512" s="71"/>
      <c r="E512" s="71"/>
      <c r="F512" s="71"/>
      <c r="G512" s="71"/>
      <c r="H512" s="71"/>
      <c r="I512" s="72"/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1"/>
    </row>
    <row r="513" spans="1:23" ht="21" customHeight="1" x14ac:dyDescent="0.15">
      <c r="A513" s="70"/>
      <c r="B513" s="71"/>
      <c r="C513" s="71"/>
      <c r="D513" s="71"/>
      <c r="E513" s="71"/>
      <c r="F513" s="71"/>
      <c r="G513" s="71"/>
      <c r="H513" s="71"/>
      <c r="I513" s="72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1"/>
    </row>
    <row r="514" spans="1:23" ht="21" customHeight="1" x14ac:dyDescent="0.15">
      <c r="A514" s="70"/>
      <c r="B514" s="71"/>
      <c r="C514" s="71"/>
      <c r="D514" s="71"/>
      <c r="E514" s="71"/>
      <c r="F514" s="71"/>
      <c r="G514" s="71"/>
      <c r="H514" s="71"/>
      <c r="I514" s="72"/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1"/>
    </row>
    <row r="515" spans="1:23" ht="21" customHeight="1" x14ac:dyDescent="0.15">
      <c r="A515" s="70"/>
      <c r="B515" s="71"/>
      <c r="C515" s="71"/>
      <c r="D515" s="71"/>
      <c r="E515" s="71"/>
      <c r="F515" s="71"/>
      <c r="G515" s="71"/>
      <c r="H515" s="71"/>
      <c r="I515" s="72"/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1"/>
    </row>
    <row r="516" spans="1:23" ht="21" customHeight="1" x14ac:dyDescent="0.15">
      <c r="A516" s="70"/>
      <c r="B516" s="71"/>
      <c r="C516" s="71"/>
      <c r="D516" s="71"/>
      <c r="E516" s="71"/>
      <c r="F516" s="71"/>
      <c r="G516" s="71"/>
      <c r="H516" s="71"/>
      <c r="I516" s="72"/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1"/>
    </row>
    <row r="517" spans="1:23" ht="21" customHeight="1" x14ac:dyDescent="0.15">
      <c r="A517" s="70"/>
      <c r="B517" s="71"/>
      <c r="C517" s="71"/>
      <c r="D517" s="71"/>
      <c r="E517" s="71"/>
      <c r="F517" s="71"/>
      <c r="G517" s="71"/>
      <c r="H517" s="71"/>
      <c r="I517" s="72"/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1"/>
    </row>
    <row r="518" spans="1:23" ht="21" customHeight="1" x14ac:dyDescent="0.15">
      <c r="A518" s="70"/>
      <c r="B518" s="71"/>
      <c r="C518" s="71"/>
      <c r="D518" s="71"/>
      <c r="E518" s="71"/>
      <c r="F518" s="71"/>
      <c r="G518" s="71"/>
      <c r="H518" s="71"/>
      <c r="I518" s="72"/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1"/>
    </row>
    <row r="519" spans="1:23" ht="21" customHeight="1" x14ac:dyDescent="0.15">
      <c r="A519" s="70"/>
      <c r="B519" s="71"/>
      <c r="C519" s="71"/>
      <c r="D519" s="71"/>
      <c r="E519" s="71"/>
      <c r="F519" s="71"/>
      <c r="G519" s="71"/>
      <c r="H519" s="71"/>
      <c r="I519" s="72"/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1"/>
    </row>
    <row r="520" spans="1:23" ht="21" customHeight="1" x14ac:dyDescent="0.15">
      <c r="A520" s="70"/>
      <c r="B520" s="71"/>
      <c r="C520" s="71"/>
      <c r="D520" s="71"/>
      <c r="E520" s="71"/>
      <c r="F520" s="71"/>
      <c r="G520" s="71"/>
      <c r="H520" s="71"/>
      <c r="I520" s="72"/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1"/>
    </row>
    <row r="521" spans="1:23" ht="21" customHeight="1" x14ac:dyDescent="0.15">
      <c r="A521" s="70"/>
      <c r="B521" s="71"/>
      <c r="C521" s="71"/>
      <c r="D521" s="71"/>
      <c r="E521" s="71"/>
      <c r="F521" s="71"/>
      <c r="G521" s="71"/>
      <c r="H521" s="71"/>
      <c r="I521" s="72"/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1"/>
    </row>
    <row r="522" spans="1:23" ht="21" customHeight="1" x14ac:dyDescent="0.15">
      <c r="A522" s="70"/>
      <c r="B522" s="71"/>
      <c r="C522" s="71"/>
      <c r="D522" s="71"/>
      <c r="E522" s="71"/>
      <c r="F522" s="71"/>
      <c r="G522" s="71"/>
      <c r="H522" s="71"/>
      <c r="I522" s="72"/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1"/>
    </row>
    <row r="523" spans="1:23" ht="21" customHeight="1" x14ac:dyDescent="0.15">
      <c r="A523" s="70"/>
      <c r="B523" s="71"/>
      <c r="C523" s="71"/>
      <c r="D523" s="71"/>
      <c r="E523" s="71"/>
      <c r="F523" s="71"/>
      <c r="G523" s="71"/>
      <c r="H523" s="71"/>
      <c r="I523" s="72"/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1"/>
    </row>
    <row r="524" spans="1:23" ht="21" customHeight="1" x14ac:dyDescent="0.15">
      <c r="A524" s="70"/>
      <c r="B524" s="71"/>
      <c r="C524" s="71"/>
      <c r="D524" s="71"/>
      <c r="E524" s="71"/>
      <c r="F524" s="71"/>
      <c r="G524" s="71"/>
      <c r="H524" s="71"/>
      <c r="I524" s="72"/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1"/>
    </row>
    <row r="525" spans="1:23" ht="21" customHeight="1" x14ac:dyDescent="0.15">
      <c r="A525" s="70"/>
      <c r="B525" s="71"/>
      <c r="C525" s="71"/>
      <c r="D525" s="71"/>
      <c r="E525" s="71"/>
      <c r="F525" s="71"/>
      <c r="G525" s="71"/>
      <c r="H525" s="71"/>
      <c r="I525" s="72"/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1"/>
    </row>
    <row r="526" spans="1:23" ht="21" customHeight="1" x14ac:dyDescent="0.15">
      <c r="A526" s="70"/>
      <c r="B526" s="71"/>
      <c r="C526" s="71"/>
      <c r="D526" s="71"/>
      <c r="E526" s="71"/>
      <c r="F526" s="71"/>
      <c r="G526" s="71"/>
      <c r="H526" s="71"/>
      <c r="I526" s="72"/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1"/>
    </row>
    <row r="527" spans="1:23" ht="21" customHeight="1" x14ac:dyDescent="0.15">
      <c r="A527" s="70"/>
      <c r="B527" s="71"/>
      <c r="C527" s="71"/>
      <c r="D527" s="71"/>
      <c r="E527" s="71"/>
      <c r="F527" s="71"/>
      <c r="G527" s="71"/>
      <c r="H527" s="71"/>
      <c r="I527" s="72"/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1"/>
    </row>
    <row r="528" spans="1:23" ht="21" customHeight="1" x14ac:dyDescent="0.15">
      <c r="A528" s="70"/>
      <c r="B528" s="71"/>
      <c r="C528" s="71"/>
      <c r="D528" s="71"/>
      <c r="E528" s="71"/>
      <c r="F528" s="71"/>
      <c r="G528" s="71"/>
      <c r="H528" s="71"/>
      <c r="I528" s="72"/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1"/>
    </row>
    <row r="529" spans="1:23" ht="21" customHeight="1" x14ac:dyDescent="0.15">
      <c r="A529" s="70"/>
      <c r="B529" s="71"/>
      <c r="C529" s="71"/>
      <c r="D529" s="71"/>
      <c r="E529" s="71"/>
      <c r="F529" s="71"/>
      <c r="G529" s="71"/>
      <c r="H529" s="71"/>
      <c r="I529" s="72"/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1"/>
    </row>
    <row r="530" spans="1:23" ht="21" customHeight="1" x14ac:dyDescent="0.15">
      <c r="A530" s="70"/>
      <c r="B530" s="71"/>
      <c r="C530" s="71"/>
      <c r="D530" s="71"/>
      <c r="E530" s="71"/>
      <c r="F530" s="71"/>
      <c r="G530" s="71"/>
      <c r="H530" s="71"/>
      <c r="I530" s="72"/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1"/>
    </row>
    <row r="531" spans="1:23" ht="21" customHeight="1" x14ac:dyDescent="0.15">
      <c r="A531" s="70"/>
      <c r="B531" s="71"/>
      <c r="C531" s="71"/>
      <c r="D531" s="71"/>
      <c r="E531" s="71"/>
      <c r="F531" s="71"/>
      <c r="G531" s="71"/>
      <c r="H531" s="71"/>
      <c r="I531" s="72"/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1"/>
    </row>
    <row r="532" spans="1:23" ht="21" customHeight="1" x14ac:dyDescent="0.15">
      <c r="A532" s="70"/>
      <c r="B532" s="71"/>
      <c r="C532" s="71"/>
      <c r="D532" s="71"/>
      <c r="E532" s="71"/>
      <c r="F532" s="71"/>
      <c r="G532" s="71"/>
      <c r="H532" s="71"/>
      <c r="I532" s="72"/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1"/>
    </row>
    <row r="533" spans="1:23" ht="21" customHeight="1" x14ac:dyDescent="0.15">
      <c r="A533" s="70"/>
      <c r="B533" s="71"/>
      <c r="C533" s="71"/>
      <c r="D533" s="71"/>
      <c r="E533" s="71"/>
      <c r="F533" s="71"/>
      <c r="G533" s="71"/>
      <c r="H533" s="71"/>
      <c r="I533" s="72"/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1"/>
    </row>
    <row r="534" spans="1:23" ht="21" customHeight="1" x14ac:dyDescent="0.15">
      <c r="A534" s="70"/>
      <c r="B534" s="71"/>
      <c r="C534" s="71"/>
      <c r="D534" s="71"/>
      <c r="E534" s="71"/>
      <c r="F534" s="71"/>
      <c r="G534" s="71"/>
      <c r="H534" s="71"/>
      <c r="I534" s="72"/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1"/>
    </row>
    <row r="535" spans="1:23" ht="21" customHeight="1" x14ac:dyDescent="0.15">
      <c r="A535" s="70"/>
      <c r="B535" s="71"/>
      <c r="C535" s="71"/>
      <c r="D535" s="71"/>
      <c r="E535" s="71"/>
      <c r="F535" s="71"/>
      <c r="G535" s="71"/>
      <c r="H535" s="71"/>
      <c r="I535" s="72"/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1"/>
    </row>
    <row r="536" spans="1:23" ht="21" customHeight="1" x14ac:dyDescent="0.15">
      <c r="A536" s="70"/>
      <c r="B536" s="71"/>
      <c r="C536" s="71"/>
      <c r="D536" s="71"/>
      <c r="E536" s="71"/>
      <c r="F536" s="71"/>
      <c r="G536" s="71"/>
      <c r="H536" s="71"/>
      <c r="I536" s="72"/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1"/>
    </row>
    <row r="537" spans="1:23" ht="21" customHeight="1" x14ac:dyDescent="0.15">
      <c r="A537" s="70"/>
      <c r="B537" s="71"/>
      <c r="C537" s="71"/>
      <c r="D537" s="71"/>
      <c r="E537" s="71"/>
      <c r="F537" s="71"/>
      <c r="G537" s="71"/>
      <c r="H537" s="71"/>
      <c r="I537" s="72"/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1"/>
    </row>
    <row r="538" spans="1:23" ht="21" customHeight="1" x14ac:dyDescent="0.15">
      <c r="A538" s="70"/>
      <c r="B538" s="71"/>
      <c r="C538" s="71"/>
      <c r="D538" s="71"/>
      <c r="E538" s="71"/>
      <c r="F538" s="71"/>
      <c r="G538" s="71"/>
      <c r="H538" s="71"/>
      <c r="I538" s="72"/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1"/>
    </row>
    <row r="539" spans="1:23" ht="21" customHeight="1" x14ac:dyDescent="0.15">
      <c r="A539" s="70"/>
      <c r="B539" s="71"/>
      <c r="C539" s="71"/>
      <c r="D539" s="71"/>
      <c r="E539" s="71"/>
      <c r="F539" s="71"/>
      <c r="G539" s="71"/>
      <c r="H539" s="71"/>
      <c r="I539" s="72"/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1"/>
    </row>
    <row r="540" spans="1:23" ht="21" customHeight="1" x14ac:dyDescent="0.15">
      <c r="A540" s="70"/>
      <c r="B540" s="71"/>
      <c r="C540" s="71"/>
      <c r="D540" s="71"/>
      <c r="E540" s="71"/>
      <c r="F540" s="71"/>
      <c r="G540" s="71"/>
      <c r="H540" s="71"/>
      <c r="I540" s="72"/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1"/>
    </row>
    <row r="541" spans="1:23" ht="21" customHeight="1" x14ac:dyDescent="0.15">
      <c r="A541" s="70"/>
      <c r="B541" s="71"/>
      <c r="C541" s="71"/>
      <c r="D541" s="71"/>
      <c r="E541" s="71"/>
      <c r="F541" s="71"/>
      <c r="G541" s="71"/>
      <c r="H541" s="71"/>
      <c r="I541" s="72"/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1"/>
    </row>
    <row r="542" spans="1:23" ht="21" customHeight="1" x14ac:dyDescent="0.15">
      <c r="A542" s="70"/>
      <c r="B542" s="71"/>
      <c r="C542" s="71"/>
      <c r="D542" s="71"/>
      <c r="E542" s="71"/>
      <c r="F542" s="71"/>
      <c r="G542" s="71"/>
      <c r="H542" s="71"/>
      <c r="I542" s="72"/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1"/>
    </row>
    <row r="543" spans="1:23" ht="21" customHeight="1" x14ac:dyDescent="0.15">
      <c r="A543" s="70"/>
      <c r="B543" s="71"/>
      <c r="C543" s="71"/>
      <c r="D543" s="71"/>
      <c r="E543" s="71"/>
      <c r="F543" s="71"/>
      <c r="G543" s="71"/>
      <c r="H543" s="71"/>
      <c r="I543" s="72"/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1"/>
    </row>
    <row r="544" spans="1:23" ht="21" customHeight="1" x14ac:dyDescent="0.15">
      <c r="A544" s="70"/>
      <c r="B544" s="71"/>
      <c r="C544" s="71"/>
      <c r="D544" s="71"/>
      <c r="E544" s="71"/>
      <c r="F544" s="71"/>
      <c r="G544" s="71"/>
      <c r="H544" s="71"/>
      <c r="I544" s="72"/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1"/>
    </row>
    <row r="545" spans="1:23" ht="21" customHeight="1" x14ac:dyDescent="0.15">
      <c r="A545" s="70"/>
      <c r="B545" s="71"/>
      <c r="C545" s="71"/>
      <c r="D545" s="71"/>
      <c r="E545" s="71"/>
      <c r="F545" s="71"/>
      <c r="G545" s="71"/>
      <c r="H545" s="71"/>
      <c r="I545" s="72"/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1"/>
    </row>
    <row r="546" spans="1:23" ht="21" customHeight="1" x14ac:dyDescent="0.15">
      <c r="A546" s="70"/>
      <c r="B546" s="71"/>
      <c r="C546" s="71"/>
      <c r="D546" s="71"/>
      <c r="E546" s="71"/>
      <c r="F546" s="71"/>
      <c r="G546" s="71"/>
      <c r="H546" s="71"/>
      <c r="I546" s="72"/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1"/>
    </row>
    <row r="547" spans="1:23" ht="21" customHeight="1" x14ac:dyDescent="0.15">
      <c r="A547" s="70"/>
      <c r="B547" s="71"/>
      <c r="C547" s="71"/>
      <c r="D547" s="71"/>
      <c r="E547" s="71"/>
      <c r="F547" s="71"/>
      <c r="G547" s="71"/>
      <c r="H547" s="71"/>
      <c r="I547" s="72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1"/>
    </row>
    <row r="548" spans="1:23" ht="21" customHeight="1" x14ac:dyDescent="0.15">
      <c r="A548" s="70"/>
      <c r="B548" s="71"/>
      <c r="C548" s="71"/>
      <c r="D548" s="71"/>
      <c r="E548" s="71"/>
      <c r="F548" s="71"/>
      <c r="G548" s="71"/>
      <c r="H548" s="71"/>
      <c r="I548" s="72"/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1"/>
    </row>
    <row r="549" spans="1:23" ht="21" customHeight="1" x14ac:dyDescent="0.15">
      <c r="A549" s="70"/>
      <c r="B549" s="71"/>
      <c r="C549" s="71"/>
      <c r="D549" s="71"/>
      <c r="E549" s="71"/>
      <c r="F549" s="71"/>
      <c r="G549" s="71"/>
      <c r="H549" s="71"/>
      <c r="I549" s="72"/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1"/>
    </row>
    <row r="550" spans="1:23" ht="21" customHeight="1" x14ac:dyDescent="0.15">
      <c r="A550" s="70"/>
      <c r="B550" s="71"/>
      <c r="C550" s="71"/>
      <c r="D550" s="71"/>
      <c r="E550" s="71"/>
      <c r="F550" s="71"/>
      <c r="G550" s="71"/>
      <c r="H550" s="71"/>
      <c r="I550" s="72"/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1"/>
    </row>
    <row r="551" spans="1:23" ht="21" customHeight="1" x14ac:dyDescent="0.15">
      <c r="A551" s="70"/>
      <c r="B551" s="71"/>
      <c r="C551" s="71"/>
      <c r="D551" s="71"/>
      <c r="E551" s="71"/>
      <c r="F551" s="71"/>
      <c r="G551" s="71"/>
      <c r="H551" s="71"/>
      <c r="I551" s="72"/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1"/>
    </row>
    <row r="552" spans="1:23" ht="21" customHeight="1" x14ac:dyDescent="0.15">
      <c r="A552" s="70"/>
      <c r="B552" s="71"/>
      <c r="C552" s="71"/>
      <c r="D552" s="71"/>
      <c r="E552" s="71"/>
      <c r="F552" s="71"/>
      <c r="G552" s="71"/>
      <c r="H552" s="71"/>
      <c r="I552" s="72"/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1"/>
    </row>
    <row r="553" spans="1:23" ht="21" customHeight="1" x14ac:dyDescent="0.15">
      <c r="A553" s="70"/>
      <c r="B553" s="71"/>
      <c r="C553" s="71"/>
      <c r="D553" s="71"/>
      <c r="E553" s="71"/>
      <c r="F553" s="71"/>
      <c r="G553" s="71"/>
      <c r="H553" s="71"/>
      <c r="I553" s="72"/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1"/>
    </row>
    <row r="554" spans="1:23" ht="21" customHeight="1" x14ac:dyDescent="0.15">
      <c r="A554" s="70"/>
      <c r="B554" s="71"/>
      <c r="C554" s="71"/>
      <c r="D554" s="71"/>
      <c r="E554" s="71"/>
      <c r="F554" s="71"/>
      <c r="G554" s="71"/>
      <c r="H554" s="71"/>
      <c r="I554" s="72"/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1"/>
    </row>
    <row r="555" spans="1:23" ht="21" customHeight="1" x14ac:dyDescent="0.15">
      <c r="A555" s="70"/>
      <c r="B555" s="71"/>
      <c r="C555" s="71"/>
      <c r="D555" s="71"/>
      <c r="E555" s="71"/>
      <c r="F555" s="71"/>
      <c r="G555" s="71"/>
      <c r="H555" s="71"/>
      <c r="I555" s="72"/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1"/>
    </row>
    <row r="556" spans="1:23" ht="21" customHeight="1" x14ac:dyDescent="0.15">
      <c r="A556" s="70"/>
      <c r="B556" s="71"/>
      <c r="C556" s="71"/>
      <c r="D556" s="71"/>
      <c r="E556" s="71"/>
      <c r="F556" s="71"/>
      <c r="G556" s="71"/>
      <c r="H556" s="71"/>
      <c r="I556" s="72"/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1"/>
    </row>
    <row r="557" spans="1:23" ht="21" customHeight="1" x14ac:dyDescent="0.15">
      <c r="A557" s="70"/>
      <c r="B557" s="71"/>
      <c r="C557" s="71"/>
      <c r="D557" s="71"/>
      <c r="E557" s="71"/>
      <c r="F557" s="71"/>
      <c r="G557" s="71"/>
      <c r="H557" s="71"/>
      <c r="I557" s="72"/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1"/>
    </row>
    <row r="558" spans="1:23" ht="21" customHeight="1" x14ac:dyDescent="0.15">
      <c r="A558" s="70"/>
      <c r="B558" s="71"/>
      <c r="C558" s="71"/>
      <c r="D558" s="71"/>
      <c r="E558" s="71"/>
      <c r="F558" s="71"/>
      <c r="G558" s="71"/>
      <c r="H558" s="71"/>
      <c r="I558" s="72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1"/>
    </row>
    <row r="559" spans="1:23" ht="21" customHeight="1" x14ac:dyDescent="0.15">
      <c r="A559" s="70"/>
      <c r="B559" s="71"/>
      <c r="C559" s="71"/>
      <c r="D559" s="71"/>
      <c r="E559" s="71"/>
      <c r="F559" s="71"/>
      <c r="G559" s="71"/>
      <c r="H559" s="71"/>
      <c r="I559" s="72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1"/>
    </row>
    <row r="560" spans="1:23" ht="21" customHeight="1" x14ac:dyDescent="0.15">
      <c r="A560" s="70"/>
      <c r="B560" s="71"/>
      <c r="C560" s="71"/>
      <c r="D560" s="71"/>
      <c r="E560" s="71"/>
      <c r="F560" s="71"/>
      <c r="G560" s="71"/>
      <c r="H560" s="71"/>
      <c r="I560" s="72"/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1"/>
    </row>
    <row r="561" spans="1:23" ht="21" customHeight="1" x14ac:dyDescent="0.15">
      <c r="A561" s="70"/>
      <c r="B561" s="71"/>
      <c r="C561" s="71"/>
      <c r="D561" s="71"/>
      <c r="E561" s="71"/>
      <c r="F561" s="71"/>
      <c r="G561" s="71"/>
      <c r="H561" s="71"/>
      <c r="I561" s="72"/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1"/>
    </row>
    <row r="562" spans="1:23" ht="21" customHeight="1" x14ac:dyDescent="0.15">
      <c r="A562" s="70"/>
      <c r="B562" s="71"/>
      <c r="C562" s="71"/>
      <c r="D562" s="71"/>
      <c r="E562" s="71"/>
      <c r="F562" s="71"/>
      <c r="G562" s="71"/>
      <c r="H562" s="71"/>
      <c r="I562" s="72"/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1"/>
    </row>
    <row r="563" spans="1:23" ht="21" customHeight="1" x14ac:dyDescent="0.15">
      <c r="A563" s="70"/>
      <c r="B563" s="71"/>
      <c r="C563" s="71"/>
      <c r="D563" s="71"/>
      <c r="E563" s="71"/>
      <c r="F563" s="71"/>
      <c r="G563" s="71"/>
      <c r="H563" s="71"/>
      <c r="I563" s="72"/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1"/>
    </row>
    <row r="564" spans="1:23" ht="21" customHeight="1" x14ac:dyDescent="0.15">
      <c r="A564" s="70"/>
      <c r="B564" s="71"/>
      <c r="C564" s="71"/>
      <c r="D564" s="71"/>
      <c r="E564" s="71"/>
      <c r="F564" s="71"/>
      <c r="G564" s="71"/>
      <c r="H564" s="71"/>
      <c r="I564" s="72"/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1"/>
    </row>
    <row r="565" spans="1:23" ht="21" customHeight="1" x14ac:dyDescent="0.15">
      <c r="A565" s="70"/>
      <c r="B565" s="71"/>
      <c r="C565" s="71"/>
      <c r="D565" s="71"/>
      <c r="E565" s="71"/>
      <c r="F565" s="71"/>
      <c r="G565" s="71"/>
      <c r="H565" s="71"/>
      <c r="I565" s="72"/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1"/>
    </row>
    <row r="566" spans="1:23" ht="21" customHeight="1" x14ac:dyDescent="0.15">
      <c r="A566" s="70"/>
      <c r="B566" s="71"/>
      <c r="C566" s="71"/>
      <c r="D566" s="71"/>
      <c r="E566" s="71"/>
      <c r="F566" s="71"/>
      <c r="G566" s="71"/>
      <c r="H566" s="71"/>
      <c r="I566" s="72"/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1"/>
    </row>
    <row r="567" spans="1:23" ht="21" customHeight="1" x14ac:dyDescent="0.15">
      <c r="A567" s="70"/>
      <c r="B567" s="71"/>
      <c r="C567" s="71"/>
      <c r="D567" s="71"/>
      <c r="E567" s="71"/>
      <c r="F567" s="71"/>
      <c r="G567" s="71"/>
      <c r="H567" s="71"/>
      <c r="I567" s="72"/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1"/>
    </row>
    <row r="568" spans="1:23" ht="21" customHeight="1" x14ac:dyDescent="0.15">
      <c r="A568" s="70"/>
      <c r="B568" s="71"/>
      <c r="C568" s="71"/>
      <c r="D568" s="71"/>
      <c r="E568" s="71"/>
      <c r="F568" s="71"/>
      <c r="G568" s="71"/>
      <c r="H568" s="71"/>
      <c r="I568" s="72"/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1"/>
    </row>
    <row r="569" spans="1:23" ht="21" customHeight="1" x14ac:dyDescent="0.15">
      <c r="A569" s="70"/>
      <c r="B569" s="71"/>
      <c r="C569" s="71"/>
      <c r="D569" s="71"/>
      <c r="E569" s="71"/>
      <c r="F569" s="71"/>
      <c r="G569" s="71"/>
      <c r="H569" s="71"/>
      <c r="I569" s="72"/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1"/>
    </row>
    <row r="570" spans="1:23" ht="21" customHeight="1" x14ac:dyDescent="0.15">
      <c r="A570" s="70"/>
      <c r="B570" s="71"/>
      <c r="C570" s="71"/>
      <c r="D570" s="71"/>
      <c r="E570" s="71"/>
      <c r="F570" s="71"/>
      <c r="G570" s="71"/>
      <c r="H570" s="71"/>
      <c r="I570" s="72"/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1"/>
    </row>
    <row r="571" spans="1:23" ht="21" customHeight="1" x14ac:dyDescent="0.15">
      <c r="A571" s="70"/>
      <c r="B571" s="71"/>
      <c r="C571" s="71"/>
      <c r="D571" s="71"/>
      <c r="E571" s="71"/>
      <c r="F571" s="71"/>
      <c r="G571" s="71"/>
      <c r="H571" s="71"/>
      <c r="I571" s="72"/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1"/>
    </row>
    <row r="572" spans="1:23" ht="21" customHeight="1" x14ac:dyDescent="0.15">
      <c r="A572" s="70"/>
      <c r="B572" s="71"/>
      <c r="C572" s="71"/>
      <c r="D572" s="71"/>
      <c r="E572" s="71"/>
      <c r="F572" s="71"/>
      <c r="G572" s="71"/>
      <c r="H572" s="71"/>
      <c r="I572" s="72"/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1"/>
    </row>
    <row r="573" spans="1:23" ht="21" customHeight="1" x14ac:dyDescent="0.15">
      <c r="A573" s="70"/>
      <c r="B573" s="71"/>
      <c r="C573" s="71"/>
      <c r="D573" s="71"/>
      <c r="E573" s="71"/>
      <c r="F573" s="71"/>
      <c r="G573" s="71"/>
      <c r="H573" s="71"/>
      <c r="I573" s="72"/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1"/>
    </row>
    <row r="574" spans="1:23" ht="21" customHeight="1" x14ac:dyDescent="0.15">
      <c r="A574" s="70"/>
      <c r="B574" s="71"/>
      <c r="C574" s="71"/>
      <c r="D574" s="71"/>
      <c r="E574" s="71"/>
      <c r="F574" s="71"/>
      <c r="G574" s="71"/>
      <c r="H574" s="71"/>
      <c r="I574" s="72"/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1"/>
    </row>
    <row r="575" spans="1:23" ht="21" customHeight="1" x14ac:dyDescent="0.15">
      <c r="A575" s="70"/>
      <c r="B575" s="71"/>
      <c r="C575" s="71"/>
      <c r="D575" s="71"/>
      <c r="E575" s="71"/>
      <c r="F575" s="71"/>
      <c r="G575" s="71"/>
      <c r="H575" s="71"/>
      <c r="I575" s="72"/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1"/>
    </row>
    <row r="576" spans="1:23" ht="21" customHeight="1" x14ac:dyDescent="0.15">
      <c r="A576" s="70"/>
      <c r="B576" s="71"/>
      <c r="C576" s="71"/>
      <c r="D576" s="71"/>
      <c r="E576" s="71"/>
      <c r="F576" s="71"/>
      <c r="G576" s="71"/>
      <c r="H576" s="71"/>
      <c r="I576" s="72"/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1"/>
    </row>
    <row r="577" spans="1:23" ht="21" customHeight="1" x14ac:dyDescent="0.15">
      <c r="A577" s="70"/>
      <c r="B577" s="71"/>
      <c r="C577" s="71"/>
      <c r="D577" s="71"/>
      <c r="E577" s="71"/>
      <c r="F577" s="71"/>
      <c r="G577" s="71"/>
      <c r="H577" s="71"/>
      <c r="I577" s="72"/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1"/>
    </row>
    <row r="578" spans="1:23" ht="21" customHeight="1" x14ac:dyDescent="0.15">
      <c r="A578" s="70"/>
      <c r="B578" s="71"/>
      <c r="C578" s="71"/>
      <c r="D578" s="71"/>
      <c r="E578" s="71"/>
      <c r="F578" s="71"/>
      <c r="G578" s="71"/>
      <c r="H578" s="71"/>
      <c r="I578" s="72"/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1"/>
    </row>
    <row r="579" spans="1:23" ht="21" customHeight="1" x14ac:dyDescent="0.15">
      <c r="A579" s="70"/>
      <c r="B579" s="71"/>
      <c r="C579" s="71"/>
      <c r="D579" s="71"/>
      <c r="E579" s="71"/>
      <c r="F579" s="71"/>
      <c r="G579" s="71"/>
      <c r="H579" s="71"/>
      <c r="I579" s="72"/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1"/>
    </row>
    <row r="580" spans="1:23" ht="21" customHeight="1" x14ac:dyDescent="0.15">
      <c r="A580" s="70"/>
      <c r="B580" s="71"/>
      <c r="C580" s="71"/>
      <c r="D580" s="71"/>
      <c r="E580" s="71"/>
      <c r="F580" s="71"/>
      <c r="G580" s="71"/>
      <c r="H580" s="71"/>
      <c r="I580" s="72"/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1"/>
    </row>
    <row r="581" spans="1:23" ht="21" customHeight="1" x14ac:dyDescent="0.15">
      <c r="A581" s="70"/>
      <c r="B581" s="71"/>
      <c r="C581" s="71"/>
      <c r="D581" s="71"/>
      <c r="E581" s="71"/>
      <c r="F581" s="71"/>
      <c r="G581" s="71"/>
      <c r="H581" s="71"/>
      <c r="I581" s="72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1"/>
    </row>
    <row r="582" spans="1:23" ht="21" customHeight="1" x14ac:dyDescent="0.15">
      <c r="A582" s="70"/>
      <c r="B582" s="71"/>
      <c r="C582" s="71"/>
      <c r="D582" s="71"/>
      <c r="E582" s="71"/>
      <c r="F582" s="71"/>
      <c r="G582" s="71"/>
      <c r="H582" s="71"/>
      <c r="I582" s="72"/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1"/>
    </row>
    <row r="583" spans="1:23" ht="21" customHeight="1" x14ac:dyDescent="0.15">
      <c r="A583" s="70"/>
      <c r="B583" s="71"/>
      <c r="C583" s="71"/>
      <c r="D583" s="71"/>
      <c r="E583" s="71"/>
      <c r="F583" s="71"/>
      <c r="G583" s="71"/>
      <c r="H583" s="71"/>
      <c r="I583" s="72"/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1"/>
    </row>
    <row r="584" spans="1:23" ht="21" customHeight="1" x14ac:dyDescent="0.15">
      <c r="A584" s="70"/>
      <c r="B584" s="71"/>
      <c r="C584" s="71"/>
      <c r="D584" s="71"/>
      <c r="E584" s="71"/>
      <c r="F584" s="71"/>
      <c r="G584" s="71"/>
      <c r="H584" s="71"/>
      <c r="I584" s="72"/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1"/>
    </row>
    <row r="585" spans="1:23" ht="21" customHeight="1" x14ac:dyDescent="0.15">
      <c r="A585" s="70"/>
      <c r="B585" s="71"/>
      <c r="C585" s="71"/>
      <c r="D585" s="71"/>
      <c r="E585" s="71"/>
      <c r="F585" s="71"/>
      <c r="G585" s="71"/>
      <c r="H585" s="71"/>
      <c r="I585" s="72"/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1"/>
    </row>
    <row r="586" spans="1:23" ht="21" customHeight="1" x14ac:dyDescent="0.15">
      <c r="A586" s="70"/>
      <c r="B586" s="71"/>
      <c r="C586" s="71"/>
      <c r="D586" s="71"/>
      <c r="E586" s="71"/>
      <c r="F586" s="71"/>
      <c r="G586" s="71"/>
      <c r="H586" s="71"/>
      <c r="I586" s="72"/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1"/>
    </row>
    <row r="587" spans="1:23" ht="21" customHeight="1" x14ac:dyDescent="0.15">
      <c r="A587" s="70"/>
      <c r="B587" s="71"/>
      <c r="C587" s="71"/>
      <c r="D587" s="71"/>
      <c r="E587" s="71"/>
      <c r="F587" s="71"/>
      <c r="G587" s="71"/>
      <c r="H587" s="71"/>
      <c r="I587" s="72"/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1"/>
    </row>
    <row r="588" spans="1:23" ht="21" customHeight="1" x14ac:dyDescent="0.15">
      <c r="A588" s="70"/>
      <c r="B588" s="71"/>
      <c r="C588" s="71"/>
      <c r="D588" s="71"/>
      <c r="E588" s="71"/>
      <c r="F588" s="71"/>
      <c r="G588" s="71"/>
      <c r="H588" s="71"/>
      <c r="I588" s="72"/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1"/>
    </row>
    <row r="589" spans="1:23" ht="21" customHeight="1" x14ac:dyDescent="0.15">
      <c r="A589" s="70"/>
      <c r="B589" s="71"/>
      <c r="C589" s="71"/>
      <c r="D589" s="71"/>
      <c r="E589" s="71"/>
      <c r="F589" s="71"/>
      <c r="G589" s="71"/>
      <c r="H589" s="71"/>
      <c r="I589" s="72"/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1"/>
    </row>
    <row r="590" spans="1:23" ht="21" customHeight="1" x14ac:dyDescent="0.15">
      <c r="A590" s="70"/>
      <c r="B590" s="71"/>
      <c r="C590" s="71"/>
      <c r="D590" s="71"/>
      <c r="E590" s="71"/>
      <c r="F590" s="71"/>
      <c r="G590" s="71"/>
      <c r="H590" s="71"/>
      <c r="I590" s="72"/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1"/>
    </row>
    <row r="591" spans="1:23" ht="21" customHeight="1" x14ac:dyDescent="0.15">
      <c r="A591" s="70"/>
      <c r="B591" s="71"/>
      <c r="C591" s="71"/>
      <c r="D591" s="71"/>
      <c r="E591" s="71"/>
      <c r="F591" s="71"/>
      <c r="G591" s="71"/>
      <c r="H591" s="71"/>
      <c r="I591" s="72"/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1"/>
    </row>
    <row r="592" spans="1:23" ht="21" customHeight="1" x14ac:dyDescent="0.15">
      <c r="A592" s="70"/>
      <c r="B592" s="71"/>
      <c r="C592" s="71"/>
      <c r="D592" s="71"/>
      <c r="E592" s="71"/>
      <c r="F592" s="71"/>
      <c r="G592" s="71"/>
      <c r="H592" s="71"/>
      <c r="I592" s="72"/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1"/>
    </row>
    <row r="593" spans="1:23" ht="21" customHeight="1" x14ac:dyDescent="0.15">
      <c r="A593" s="70"/>
      <c r="B593" s="71"/>
      <c r="C593" s="71"/>
      <c r="D593" s="71"/>
      <c r="E593" s="71"/>
      <c r="F593" s="71"/>
      <c r="G593" s="71"/>
      <c r="H593" s="71"/>
      <c r="I593" s="72"/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1"/>
    </row>
    <row r="594" spans="1:23" ht="21" customHeight="1" x14ac:dyDescent="0.15">
      <c r="A594" s="70"/>
      <c r="B594" s="71"/>
      <c r="C594" s="71"/>
      <c r="D594" s="71"/>
      <c r="E594" s="71"/>
      <c r="F594" s="71"/>
      <c r="G594" s="71"/>
      <c r="H594" s="71"/>
      <c r="I594" s="72"/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1"/>
    </row>
    <row r="595" spans="1:23" ht="21" customHeight="1" x14ac:dyDescent="0.15">
      <c r="A595" s="70"/>
      <c r="B595" s="71"/>
      <c r="C595" s="71"/>
      <c r="D595" s="71"/>
      <c r="E595" s="71"/>
      <c r="F595" s="71"/>
      <c r="G595" s="71"/>
      <c r="H595" s="71"/>
      <c r="I595" s="72"/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1"/>
    </row>
    <row r="596" spans="1:23" ht="21" customHeight="1" x14ac:dyDescent="0.15">
      <c r="A596" s="70"/>
      <c r="B596" s="71"/>
      <c r="C596" s="71"/>
      <c r="D596" s="71"/>
      <c r="E596" s="71"/>
      <c r="F596" s="71"/>
      <c r="G596" s="71"/>
      <c r="H596" s="71"/>
      <c r="I596" s="72"/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1"/>
    </row>
    <row r="597" spans="1:23" ht="21" customHeight="1" x14ac:dyDescent="0.15">
      <c r="A597" s="70"/>
      <c r="B597" s="71"/>
      <c r="C597" s="71"/>
      <c r="D597" s="71"/>
      <c r="E597" s="71"/>
      <c r="F597" s="71"/>
      <c r="G597" s="71"/>
      <c r="H597" s="71"/>
      <c r="I597" s="72"/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1"/>
    </row>
    <row r="598" spans="1:23" ht="21" customHeight="1" x14ac:dyDescent="0.15">
      <c r="A598" s="70"/>
      <c r="B598" s="71"/>
      <c r="C598" s="71"/>
      <c r="D598" s="71"/>
      <c r="E598" s="71"/>
      <c r="F598" s="71"/>
      <c r="G598" s="71"/>
      <c r="H598" s="71"/>
      <c r="I598" s="72"/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1"/>
    </row>
    <row r="599" spans="1:23" ht="21" customHeight="1" x14ac:dyDescent="0.15">
      <c r="A599" s="70"/>
      <c r="B599" s="71"/>
      <c r="C599" s="71"/>
      <c r="D599" s="71"/>
      <c r="E599" s="71"/>
      <c r="F599" s="71"/>
      <c r="G599" s="71"/>
      <c r="H599" s="71"/>
      <c r="I599" s="72"/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1"/>
    </row>
    <row r="600" spans="1:23" ht="21" customHeight="1" x14ac:dyDescent="0.15">
      <c r="A600" s="70"/>
      <c r="B600" s="71"/>
      <c r="C600" s="71"/>
      <c r="D600" s="71"/>
      <c r="E600" s="71"/>
      <c r="F600" s="71"/>
      <c r="G600" s="71"/>
      <c r="H600" s="71"/>
      <c r="I600" s="72"/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1"/>
    </row>
    <row r="601" spans="1:23" ht="21" customHeight="1" x14ac:dyDescent="0.15">
      <c r="A601" s="70"/>
      <c r="B601" s="71"/>
      <c r="C601" s="71"/>
      <c r="D601" s="71"/>
      <c r="E601" s="71"/>
      <c r="F601" s="71"/>
      <c r="G601" s="71"/>
      <c r="H601" s="71"/>
      <c r="I601" s="72"/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1"/>
    </row>
    <row r="602" spans="1:23" ht="21" customHeight="1" x14ac:dyDescent="0.15">
      <c r="A602" s="70"/>
      <c r="B602" s="71"/>
      <c r="C602" s="71"/>
      <c r="D602" s="71"/>
      <c r="E602" s="71"/>
      <c r="F602" s="71"/>
      <c r="G602" s="71"/>
      <c r="H602" s="71"/>
      <c r="I602" s="72"/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1"/>
    </row>
    <row r="603" spans="1:23" ht="21" customHeight="1" x14ac:dyDescent="0.15">
      <c r="A603" s="70"/>
      <c r="B603" s="71"/>
      <c r="C603" s="71"/>
      <c r="D603" s="71"/>
      <c r="E603" s="71"/>
      <c r="F603" s="71"/>
      <c r="G603" s="71"/>
      <c r="H603" s="71"/>
      <c r="I603" s="72"/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1"/>
    </row>
    <row r="604" spans="1:23" ht="21" customHeight="1" x14ac:dyDescent="0.15">
      <c r="A604" s="70"/>
      <c r="B604" s="71"/>
      <c r="C604" s="71"/>
      <c r="D604" s="71"/>
      <c r="E604" s="71"/>
      <c r="F604" s="71"/>
      <c r="G604" s="71"/>
      <c r="H604" s="71"/>
      <c r="I604" s="72"/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1"/>
    </row>
    <row r="605" spans="1:23" ht="21" customHeight="1" x14ac:dyDescent="0.15">
      <c r="A605" s="70"/>
      <c r="B605" s="71"/>
      <c r="C605" s="71"/>
      <c r="D605" s="71"/>
      <c r="E605" s="71"/>
      <c r="F605" s="71"/>
      <c r="G605" s="71"/>
      <c r="H605" s="71"/>
      <c r="I605" s="72"/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1"/>
    </row>
    <row r="606" spans="1:23" ht="21" customHeight="1" x14ac:dyDescent="0.15">
      <c r="A606" s="70"/>
      <c r="B606" s="71"/>
      <c r="C606" s="71"/>
      <c r="D606" s="71"/>
      <c r="E606" s="71"/>
      <c r="F606" s="71"/>
      <c r="G606" s="71"/>
      <c r="H606" s="71"/>
      <c r="I606" s="72"/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1"/>
    </row>
    <row r="607" spans="1:23" ht="21" customHeight="1" x14ac:dyDescent="0.15">
      <c r="A607" s="70"/>
      <c r="B607" s="71"/>
      <c r="C607" s="71"/>
      <c r="D607" s="71"/>
      <c r="E607" s="71"/>
      <c r="F607" s="71"/>
      <c r="G607" s="71"/>
      <c r="H607" s="71"/>
      <c r="I607" s="72"/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1"/>
    </row>
    <row r="608" spans="1:23" ht="21" customHeight="1" x14ac:dyDescent="0.15">
      <c r="A608" s="70"/>
      <c r="B608" s="71"/>
      <c r="C608" s="71"/>
      <c r="D608" s="71"/>
      <c r="E608" s="71"/>
      <c r="F608" s="71"/>
      <c r="G608" s="71"/>
      <c r="H608" s="71"/>
      <c r="I608" s="72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1"/>
    </row>
    <row r="609" spans="1:23" ht="21" customHeight="1" x14ac:dyDescent="0.15">
      <c r="A609" s="70"/>
      <c r="B609" s="71"/>
      <c r="C609" s="71"/>
      <c r="D609" s="71"/>
      <c r="E609" s="71"/>
      <c r="F609" s="71"/>
      <c r="G609" s="71"/>
      <c r="H609" s="71"/>
      <c r="I609" s="72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1"/>
    </row>
    <row r="610" spans="1:23" ht="21" customHeight="1" x14ac:dyDescent="0.15">
      <c r="A610" s="70"/>
      <c r="B610" s="71"/>
      <c r="C610" s="71"/>
      <c r="D610" s="71"/>
      <c r="E610" s="71"/>
      <c r="F610" s="71"/>
      <c r="G610" s="71"/>
      <c r="H610" s="71"/>
      <c r="I610" s="72"/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1"/>
    </row>
    <row r="611" spans="1:23" ht="21" customHeight="1" x14ac:dyDescent="0.15">
      <c r="A611" s="70"/>
      <c r="B611" s="71"/>
      <c r="C611" s="71"/>
      <c r="D611" s="71"/>
      <c r="E611" s="71"/>
      <c r="F611" s="71"/>
      <c r="G611" s="71"/>
      <c r="H611" s="71"/>
      <c r="I611" s="72"/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1"/>
    </row>
    <row r="612" spans="1:23" ht="21" customHeight="1" x14ac:dyDescent="0.15">
      <c r="A612" s="70"/>
      <c r="B612" s="71"/>
      <c r="C612" s="71"/>
      <c r="D612" s="71"/>
      <c r="E612" s="71"/>
      <c r="F612" s="71"/>
      <c r="G612" s="71"/>
      <c r="H612" s="71"/>
      <c r="I612" s="72"/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1"/>
    </row>
    <row r="613" spans="1:23" ht="21" customHeight="1" x14ac:dyDescent="0.15">
      <c r="A613" s="70"/>
      <c r="B613" s="71"/>
      <c r="C613" s="71"/>
      <c r="D613" s="71"/>
      <c r="E613" s="71"/>
      <c r="F613" s="71"/>
      <c r="G613" s="71"/>
      <c r="H613" s="71"/>
      <c r="I613" s="72"/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1"/>
    </row>
    <row r="614" spans="1:23" ht="21" customHeight="1" x14ac:dyDescent="0.15">
      <c r="A614" s="70"/>
      <c r="B614" s="71"/>
      <c r="C614" s="71"/>
      <c r="D614" s="71"/>
      <c r="E614" s="71"/>
      <c r="F614" s="71"/>
      <c r="G614" s="71"/>
      <c r="H614" s="71"/>
      <c r="I614" s="72"/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1"/>
    </row>
    <row r="615" spans="1:23" ht="21" customHeight="1" x14ac:dyDescent="0.15">
      <c r="A615" s="70"/>
      <c r="B615" s="71"/>
      <c r="C615" s="71"/>
      <c r="D615" s="71"/>
      <c r="E615" s="71"/>
      <c r="F615" s="71"/>
      <c r="G615" s="71"/>
      <c r="H615" s="71"/>
      <c r="I615" s="72"/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1"/>
    </row>
    <row r="616" spans="1:23" ht="21" customHeight="1" x14ac:dyDescent="0.15">
      <c r="A616" s="70"/>
      <c r="B616" s="71"/>
      <c r="C616" s="71"/>
      <c r="D616" s="71"/>
      <c r="E616" s="71"/>
      <c r="F616" s="71"/>
      <c r="G616" s="71"/>
      <c r="H616" s="71"/>
      <c r="I616" s="72"/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1"/>
    </row>
    <row r="617" spans="1:23" ht="21" customHeight="1" x14ac:dyDescent="0.15">
      <c r="A617" s="70"/>
      <c r="B617" s="71"/>
      <c r="C617" s="71"/>
      <c r="D617" s="71"/>
      <c r="E617" s="71"/>
      <c r="F617" s="71"/>
      <c r="G617" s="71"/>
      <c r="H617" s="71"/>
      <c r="I617" s="72"/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1"/>
    </row>
    <row r="618" spans="1:23" ht="21" customHeight="1" x14ac:dyDescent="0.15">
      <c r="A618" s="70"/>
      <c r="B618" s="71"/>
      <c r="C618" s="71"/>
      <c r="D618" s="71"/>
      <c r="E618" s="71"/>
      <c r="F618" s="71"/>
      <c r="G618" s="71"/>
      <c r="H618" s="71"/>
      <c r="I618" s="72"/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1"/>
    </row>
    <row r="619" spans="1:23" ht="21" customHeight="1" x14ac:dyDescent="0.15">
      <c r="A619" s="70"/>
      <c r="B619" s="71"/>
      <c r="C619" s="71"/>
      <c r="D619" s="71"/>
      <c r="E619" s="71"/>
      <c r="F619" s="71"/>
      <c r="G619" s="71"/>
      <c r="H619" s="71"/>
      <c r="I619" s="72"/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1"/>
    </row>
    <row r="620" spans="1:23" ht="21" customHeight="1" x14ac:dyDescent="0.15">
      <c r="A620" s="70"/>
      <c r="B620" s="71"/>
      <c r="C620" s="71"/>
      <c r="D620" s="71"/>
      <c r="E620" s="71"/>
      <c r="F620" s="71"/>
      <c r="G620" s="71"/>
      <c r="H620" s="71"/>
      <c r="I620" s="72"/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1"/>
    </row>
    <row r="621" spans="1:23" ht="21" customHeight="1" x14ac:dyDescent="0.15">
      <c r="A621" s="70"/>
      <c r="B621" s="71"/>
      <c r="C621" s="71"/>
      <c r="D621" s="71"/>
      <c r="E621" s="71"/>
      <c r="F621" s="71"/>
      <c r="G621" s="71"/>
      <c r="H621" s="71"/>
      <c r="I621" s="72"/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1"/>
    </row>
    <row r="622" spans="1:23" ht="21" customHeight="1" x14ac:dyDescent="0.15">
      <c r="A622" s="70"/>
      <c r="B622" s="71"/>
      <c r="C622" s="71"/>
      <c r="D622" s="71"/>
      <c r="E622" s="71"/>
      <c r="F622" s="71"/>
      <c r="G622" s="71"/>
      <c r="H622" s="71"/>
      <c r="I622" s="72"/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1"/>
    </row>
    <row r="623" spans="1:23" ht="21" customHeight="1" x14ac:dyDescent="0.15">
      <c r="A623" s="70"/>
      <c r="B623" s="71"/>
      <c r="C623" s="71"/>
      <c r="D623" s="71"/>
      <c r="E623" s="71"/>
      <c r="F623" s="71"/>
      <c r="G623" s="71"/>
      <c r="H623" s="71"/>
      <c r="I623" s="72"/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1"/>
    </row>
    <row r="624" spans="1:23" ht="21" customHeight="1" x14ac:dyDescent="0.15">
      <c r="A624" s="70"/>
      <c r="B624" s="71"/>
      <c r="C624" s="71"/>
      <c r="D624" s="71"/>
      <c r="E624" s="71"/>
      <c r="F624" s="71"/>
      <c r="G624" s="71"/>
      <c r="H624" s="71"/>
      <c r="I624" s="72"/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1"/>
    </row>
    <row r="625" spans="1:23" ht="21" customHeight="1" x14ac:dyDescent="0.15">
      <c r="A625" s="70"/>
      <c r="B625" s="71"/>
      <c r="C625" s="71"/>
      <c r="D625" s="71"/>
      <c r="E625" s="71"/>
      <c r="F625" s="71"/>
      <c r="G625" s="71"/>
      <c r="H625" s="71"/>
      <c r="I625" s="72"/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1"/>
    </row>
    <row r="626" spans="1:23" ht="21" customHeight="1" x14ac:dyDescent="0.15">
      <c r="A626" s="70"/>
      <c r="B626" s="71"/>
      <c r="C626" s="71"/>
      <c r="D626" s="71"/>
      <c r="E626" s="71"/>
      <c r="F626" s="71"/>
      <c r="G626" s="71"/>
      <c r="H626" s="71"/>
      <c r="I626" s="72"/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1"/>
    </row>
    <row r="627" spans="1:23" ht="21" customHeight="1" x14ac:dyDescent="0.15">
      <c r="A627" s="70"/>
      <c r="B627" s="71"/>
      <c r="C627" s="71"/>
      <c r="D627" s="71"/>
      <c r="E627" s="71"/>
      <c r="F627" s="71"/>
      <c r="G627" s="71"/>
      <c r="H627" s="71"/>
      <c r="I627" s="72"/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1"/>
    </row>
    <row r="628" spans="1:23" ht="21" customHeight="1" x14ac:dyDescent="0.15">
      <c r="A628" s="70"/>
      <c r="B628" s="71"/>
      <c r="C628" s="71"/>
      <c r="D628" s="71"/>
      <c r="E628" s="71"/>
      <c r="F628" s="71"/>
      <c r="G628" s="71"/>
      <c r="H628" s="71"/>
      <c r="I628" s="72"/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1"/>
    </row>
    <row r="629" spans="1:23" ht="21" customHeight="1" x14ac:dyDescent="0.15">
      <c r="A629" s="70"/>
      <c r="B629" s="71"/>
      <c r="C629" s="71"/>
      <c r="D629" s="71"/>
      <c r="E629" s="71"/>
      <c r="F629" s="71"/>
      <c r="G629" s="71"/>
      <c r="H629" s="71"/>
      <c r="I629" s="72"/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1"/>
    </row>
    <row r="630" spans="1:23" ht="21" customHeight="1" x14ac:dyDescent="0.15">
      <c r="A630" s="70"/>
      <c r="B630" s="71"/>
      <c r="C630" s="71"/>
      <c r="D630" s="71"/>
      <c r="E630" s="71"/>
      <c r="F630" s="71"/>
      <c r="G630" s="71"/>
      <c r="H630" s="71"/>
      <c r="I630" s="72"/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1"/>
    </row>
    <row r="631" spans="1:23" ht="21" customHeight="1" x14ac:dyDescent="0.15">
      <c r="A631" s="70"/>
      <c r="B631" s="71"/>
      <c r="C631" s="71"/>
      <c r="D631" s="71"/>
      <c r="E631" s="71"/>
      <c r="F631" s="71"/>
      <c r="G631" s="71"/>
      <c r="H631" s="71"/>
      <c r="I631" s="72"/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1"/>
    </row>
    <row r="632" spans="1:23" ht="21" customHeight="1" x14ac:dyDescent="0.15">
      <c r="A632" s="70"/>
      <c r="B632" s="71"/>
      <c r="C632" s="71"/>
      <c r="D632" s="71"/>
      <c r="E632" s="71"/>
      <c r="F632" s="71"/>
      <c r="G632" s="71"/>
      <c r="H632" s="71"/>
      <c r="I632" s="72"/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1"/>
    </row>
    <row r="633" spans="1:23" ht="21" customHeight="1" x14ac:dyDescent="0.15">
      <c r="A633" s="70"/>
      <c r="B633" s="71"/>
      <c r="C633" s="71"/>
      <c r="D633" s="71"/>
      <c r="E633" s="71"/>
      <c r="F633" s="71"/>
      <c r="G633" s="71"/>
      <c r="H633" s="71"/>
      <c r="I633" s="72"/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1"/>
    </row>
    <row r="634" spans="1:23" ht="21" customHeight="1" x14ac:dyDescent="0.15">
      <c r="A634" s="70"/>
      <c r="B634" s="71"/>
      <c r="C634" s="71"/>
      <c r="D634" s="71"/>
      <c r="E634" s="71"/>
      <c r="F634" s="71"/>
      <c r="G634" s="71"/>
      <c r="H634" s="71"/>
      <c r="I634" s="72"/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1"/>
    </row>
    <row r="635" spans="1:23" ht="21" customHeight="1" x14ac:dyDescent="0.15">
      <c r="A635" s="70"/>
      <c r="B635" s="71"/>
      <c r="C635" s="71"/>
      <c r="D635" s="71"/>
      <c r="E635" s="71"/>
      <c r="F635" s="71"/>
      <c r="G635" s="71"/>
      <c r="H635" s="71"/>
      <c r="I635" s="72"/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1"/>
    </row>
    <row r="636" spans="1:23" ht="21" customHeight="1" x14ac:dyDescent="0.15">
      <c r="A636" s="70"/>
      <c r="B636" s="71"/>
      <c r="C636" s="71"/>
      <c r="D636" s="71"/>
      <c r="E636" s="71"/>
      <c r="F636" s="71"/>
      <c r="G636" s="71"/>
      <c r="H636" s="71"/>
      <c r="I636" s="72"/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1"/>
    </row>
    <row r="637" spans="1:23" ht="21" customHeight="1" x14ac:dyDescent="0.15">
      <c r="A637" s="70"/>
      <c r="B637" s="71"/>
      <c r="C637" s="71"/>
      <c r="D637" s="71"/>
      <c r="E637" s="71"/>
      <c r="F637" s="71"/>
      <c r="G637" s="71"/>
      <c r="H637" s="71"/>
      <c r="I637" s="72"/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1"/>
    </row>
    <row r="638" spans="1:23" ht="21" customHeight="1" x14ac:dyDescent="0.15">
      <c r="A638" s="70"/>
      <c r="B638" s="71"/>
      <c r="C638" s="71"/>
      <c r="D638" s="71"/>
      <c r="E638" s="71"/>
      <c r="F638" s="71"/>
      <c r="G638" s="71"/>
      <c r="H638" s="71"/>
      <c r="I638" s="72"/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1"/>
    </row>
    <row r="639" spans="1:23" ht="21" customHeight="1" x14ac:dyDescent="0.15">
      <c r="A639" s="70"/>
      <c r="B639" s="71"/>
      <c r="C639" s="71"/>
      <c r="D639" s="71"/>
      <c r="E639" s="71"/>
      <c r="F639" s="71"/>
      <c r="G639" s="71"/>
      <c r="H639" s="71"/>
      <c r="I639" s="72"/>
      <c r="J639" s="73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1"/>
    </row>
    <row r="640" spans="1:23" ht="21" customHeight="1" x14ac:dyDescent="0.15">
      <c r="A640" s="70"/>
      <c r="B640" s="71"/>
      <c r="C640" s="71"/>
      <c r="D640" s="71"/>
      <c r="E640" s="71"/>
      <c r="F640" s="71"/>
      <c r="G640" s="71"/>
      <c r="H640" s="71"/>
      <c r="I640" s="72"/>
      <c r="J640" s="73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1"/>
    </row>
    <row r="641" spans="1:23" ht="21" customHeight="1" x14ac:dyDescent="0.15">
      <c r="A641" s="70"/>
      <c r="B641" s="71"/>
      <c r="C641" s="71"/>
      <c r="D641" s="71"/>
      <c r="E641" s="71"/>
      <c r="F641" s="71"/>
      <c r="G641" s="71"/>
      <c r="H641" s="71"/>
      <c r="I641" s="72"/>
      <c r="J641" s="73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1"/>
    </row>
    <row r="642" spans="1:23" ht="21" customHeight="1" x14ac:dyDescent="0.15">
      <c r="A642" s="70"/>
      <c r="B642" s="71"/>
      <c r="C642" s="71"/>
      <c r="D642" s="71"/>
      <c r="E642" s="71"/>
      <c r="F642" s="71"/>
      <c r="G642" s="71"/>
      <c r="H642" s="71"/>
      <c r="I642" s="72"/>
      <c r="J642" s="73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1"/>
    </row>
    <row r="643" spans="1:23" ht="21" customHeight="1" x14ac:dyDescent="0.15">
      <c r="A643" s="70"/>
      <c r="B643" s="71"/>
      <c r="C643" s="71"/>
      <c r="D643" s="71"/>
      <c r="E643" s="71"/>
      <c r="F643" s="71"/>
      <c r="G643" s="71"/>
      <c r="H643" s="71"/>
      <c r="I643" s="72"/>
      <c r="J643" s="73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1"/>
    </row>
    <row r="644" spans="1:23" ht="21" customHeight="1" x14ac:dyDescent="0.15">
      <c r="A644" s="70"/>
      <c r="B644" s="71"/>
      <c r="C644" s="71"/>
      <c r="D644" s="71"/>
      <c r="E644" s="71"/>
      <c r="F644" s="71"/>
      <c r="G644" s="71"/>
      <c r="H644" s="71"/>
      <c r="I644" s="72"/>
      <c r="J644" s="73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1"/>
    </row>
    <row r="645" spans="1:23" ht="21" customHeight="1" x14ac:dyDescent="0.15">
      <c r="A645" s="70"/>
      <c r="B645" s="71"/>
      <c r="C645" s="71"/>
      <c r="D645" s="71"/>
      <c r="E645" s="71"/>
      <c r="F645" s="71"/>
      <c r="G645" s="71"/>
      <c r="H645" s="71"/>
      <c r="I645" s="72"/>
      <c r="J645" s="73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1"/>
    </row>
    <row r="646" spans="1:23" ht="21" customHeight="1" x14ac:dyDescent="0.15">
      <c r="A646" s="70"/>
      <c r="B646" s="71"/>
      <c r="C646" s="71"/>
      <c r="D646" s="71"/>
      <c r="E646" s="71"/>
      <c r="F646" s="71"/>
      <c r="G646" s="71"/>
      <c r="H646" s="71"/>
      <c r="I646" s="72"/>
      <c r="J646" s="73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1"/>
    </row>
    <row r="647" spans="1:23" ht="21" customHeight="1" x14ac:dyDescent="0.15">
      <c r="A647" s="70"/>
      <c r="B647" s="71"/>
      <c r="C647" s="71"/>
      <c r="D647" s="71"/>
      <c r="E647" s="71"/>
      <c r="F647" s="71"/>
      <c r="G647" s="71"/>
      <c r="H647" s="71"/>
      <c r="I647" s="72"/>
      <c r="J647" s="73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1"/>
    </row>
    <row r="648" spans="1:23" ht="21" customHeight="1" x14ac:dyDescent="0.15">
      <c r="A648" s="70"/>
      <c r="B648" s="71"/>
      <c r="C648" s="71"/>
      <c r="D648" s="71"/>
      <c r="E648" s="71"/>
      <c r="F648" s="71"/>
      <c r="G648" s="71"/>
      <c r="H648" s="71"/>
      <c r="I648" s="72"/>
      <c r="J648" s="73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1"/>
    </row>
    <row r="649" spans="1:23" ht="21" customHeight="1" x14ac:dyDescent="0.15">
      <c r="A649" s="70"/>
      <c r="B649" s="71"/>
      <c r="C649" s="71"/>
      <c r="D649" s="71"/>
      <c r="E649" s="71"/>
      <c r="F649" s="71"/>
      <c r="G649" s="71"/>
      <c r="H649" s="71"/>
      <c r="I649" s="72"/>
      <c r="J649" s="73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1"/>
    </row>
    <row r="650" spans="1:23" ht="21" customHeight="1" x14ac:dyDescent="0.15">
      <c r="A650" s="70"/>
      <c r="B650" s="71"/>
      <c r="C650" s="71"/>
      <c r="D650" s="71"/>
      <c r="E650" s="71"/>
      <c r="F650" s="71"/>
      <c r="G650" s="71"/>
      <c r="H650" s="71"/>
      <c r="I650" s="72"/>
      <c r="J650" s="73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1"/>
    </row>
    <row r="651" spans="1:23" ht="21" customHeight="1" x14ac:dyDescent="0.15">
      <c r="A651" s="70"/>
      <c r="B651" s="71"/>
      <c r="C651" s="71"/>
      <c r="D651" s="71"/>
      <c r="E651" s="71"/>
      <c r="F651" s="71"/>
      <c r="G651" s="71"/>
      <c r="H651" s="71"/>
      <c r="I651" s="72"/>
      <c r="J651" s="73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1"/>
    </row>
    <row r="652" spans="1:23" ht="21" customHeight="1" x14ac:dyDescent="0.15">
      <c r="A652" s="70"/>
      <c r="B652" s="71"/>
      <c r="C652" s="71"/>
      <c r="D652" s="71"/>
      <c r="E652" s="71"/>
      <c r="F652" s="71"/>
      <c r="G652" s="71"/>
      <c r="H652" s="71"/>
      <c r="I652" s="72"/>
      <c r="J652" s="73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1"/>
    </row>
    <row r="653" spans="1:23" ht="21" customHeight="1" x14ac:dyDescent="0.15">
      <c r="A653" s="70"/>
      <c r="B653" s="71"/>
      <c r="C653" s="71"/>
      <c r="D653" s="71"/>
      <c r="E653" s="71"/>
      <c r="F653" s="71"/>
      <c r="G653" s="71"/>
      <c r="H653" s="71"/>
      <c r="I653" s="72"/>
      <c r="J653" s="73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1"/>
    </row>
    <row r="654" spans="1:23" ht="21" customHeight="1" x14ac:dyDescent="0.15">
      <c r="A654" s="70"/>
      <c r="B654" s="71"/>
      <c r="C654" s="71"/>
      <c r="D654" s="71"/>
      <c r="E654" s="71"/>
      <c r="F654" s="71"/>
      <c r="G654" s="71"/>
      <c r="H654" s="71"/>
      <c r="I654" s="72"/>
      <c r="J654" s="73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1"/>
    </row>
    <row r="655" spans="1:23" ht="21" customHeight="1" x14ac:dyDescent="0.15">
      <c r="A655" s="70"/>
      <c r="B655" s="71"/>
      <c r="C655" s="71"/>
      <c r="D655" s="71"/>
      <c r="E655" s="71"/>
      <c r="F655" s="71"/>
      <c r="G655" s="71"/>
      <c r="H655" s="71"/>
      <c r="I655" s="72"/>
      <c r="J655" s="73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1"/>
    </row>
    <row r="656" spans="1:23" ht="21" customHeight="1" x14ac:dyDescent="0.15">
      <c r="A656" s="70"/>
      <c r="B656" s="71"/>
      <c r="C656" s="71"/>
      <c r="D656" s="71"/>
      <c r="E656" s="71"/>
      <c r="F656" s="71"/>
      <c r="G656" s="71"/>
      <c r="H656" s="71"/>
      <c r="I656" s="72"/>
      <c r="J656" s="73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1"/>
    </row>
    <row r="657" spans="1:23" ht="21" customHeight="1" x14ac:dyDescent="0.15">
      <c r="A657" s="70"/>
      <c r="B657" s="71"/>
      <c r="C657" s="71"/>
      <c r="D657" s="71"/>
      <c r="E657" s="71"/>
      <c r="F657" s="71"/>
      <c r="G657" s="71"/>
      <c r="H657" s="71"/>
      <c r="I657" s="72"/>
      <c r="J657" s="73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1"/>
    </row>
    <row r="658" spans="1:23" ht="21" customHeight="1" x14ac:dyDescent="0.15">
      <c r="A658" s="70"/>
      <c r="B658" s="71"/>
      <c r="C658" s="71"/>
      <c r="D658" s="71"/>
      <c r="E658" s="71"/>
      <c r="F658" s="71"/>
      <c r="G658" s="71"/>
      <c r="H658" s="71"/>
      <c r="I658" s="72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1"/>
    </row>
    <row r="659" spans="1:23" ht="21" customHeight="1" x14ac:dyDescent="0.15">
      <c r="A659" s="70"/>
      <c r="B659" s="71"/>
      <c r="C659" s="71"/>
      <c r="D659" s="71"/>
      <c r="E659" s="71"/>
      <c r="F659" s="71"/>
      <c r="G659" s="71"/>
      <c r="H659" s="71"/>
      <c r="I659" s="72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1"/>
    </row>
    <row r="660" spans="1:23" ht="21" customHeight="1" x14ac:dyDescent="0.15">
      <c r="A660" s="70"/>
      <c r="B660" s="71"/>
      <c r="C660" s="71"/>
      <c r="D660" s="71"/>
      <c r="E660" s="71"/>
      <c r="F660" s="71"/>
      <c r="G660" s="71"/>
      <c r="H660" s="71"/>
      <c r="I660" s="72"/>
      <c r="J660" s="73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1"/>
    </row>
    <row r="661" spans="1:23" ht="21" customHeight="1" x14ac:dyDescent="0.15">
      <c r="A661" s="70"/>
      <c r="B661" s="71"/>
      <c r="C661" s="71"/>
      <c r="D661" s="71"/>
      <c r="E661" s="71"/>
      <c r="F661" s="71"/>
      <c r="G661" s="71"/>
      <c r="H661" s="71"/>
      <c r="I661" s="72"/>
      <c r="J661" s="73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1"/>
    </row>
    <row r="662" spans="1:23" ht="21" customHeight="1" x14ac:dyDescent="0.15">
      <c r="A662" s="70"/>
      <c r="B662" s="71"/>
      <c r="C662" s="71"/>
      <c r="D662" s="71"/>
      <c r="E662" s="71"/>
      <c r="F662" s="71"/>
      <c r="G662" s="71"/>
      <c r="H662" s="71"/>
      <c r="I662" s="72"/>
      <c r="J662" s="73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1"/>
    </row>
    <row r="663" spans="1:23" ht="21" customHeight="1" x14ac:dyDescent="0.15">
      <c r="A663" s="70"/>
      <c r="B663" s="71"/>
      <c r="C663" s="71"/>
      <c r="D663" s="71"/>
      <c r="E663" s="71"/>
      <c r="F663" s="71"/>
      <c r="G663" s="71"/>
      <c r="H663" s="71"/>
      <c r="I663" s="72"/>
      <c r="J663" s="73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1"/>
    </row>
    <row r="664" spans="1:23" ht="21" customHeight="1" x14ac:dyDescent="0.15">
      <c r="A664" s="70"/>
      <c r="B664" s="71"/>
      <c r="C664" s="71"/>
      <c r="D664" s="71"/>
      <c r="E664" s="71"/>
      <c r="F664" s="71"/>
      <c r="G664" s="71"/>
      <c r="H664" s="71"/>
      <c r="I664" s="72"/>
      <c r="J664" s="73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1"/>
    </row>
    <row r="665" spans="1:23" ht="21" customHeight="1" x14ac:dyDescent="0.15">
      <c r="A665" s="70"/>
      <c r="B665" s="71"/>
      <c r="C665" s="71"/>
      <c r="D665" s="71"/>
      <c r="E665" s="71"/>
      <c r="F665" s="71"/>
      <c r="G665" s="71"/>
      <c r="H665" s="71"/>
      <c r="I665" s="72"/>
      <c r="J665" s="73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1"/>
    </row>
    <row r="666" spans="1:23" ht="21" customHeight="1" x14ac:dyDescent="0.15">
      <c r="A666" s="70"/>
      <c r="B666" s="71"/>
      <c r="C666" s="71"/>
      <c r="D666" s="71"/>
      <c r="E666" s="71"/>
      <c r="F666" s="71"/>
      <c r="G666" s="71"/>
      <c r="H666" s="71"/>
      <c r="I666" s="72"/>
      <c r="J666" s="73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1"/>
    </row>
    <row r="667" spans="1:23" ht="21" customHeight="1" x14ac:dyDescent="0.15">
      <c r="A667" s="70"/>
      <c r="B667" s="71"/>
      <c r="C667" s="71"/>
      <c r="D667" s="71"/>
      <c r="E667" s="71"/>
      <c r="F667" s="71"/>
      <c r="G667" s="71"/>
      <c r="H667" s="71"/>
      <c r="I667" s="72"/>
      <c r="J667" s="73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1"/>
    </row>
    <row r="668" spans="1:23" ht="21" customHeight="1" x14ac:dyDescent="0.15">
      <c r="A668" s="70"/>
      <c r="B668" s="71"/>
      <c r="C668" s="71"/>
      <c r="D668" s="71"/>
      <c r="E668" s="71"/>
      <c r="F668" s="71"/>
      <c r="G668" s="71"/>
      <c r="H668" s="71"/>
      <c r="I668" s="72"/>
      <c r="J668" s="73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1"/>
    </row>
    <row r="669" spans="1:23" ht="21" customHeight="1" x14ac:dyDescent="0.15">
      <c r="A669" s="70"/>
      <c r="B669" s="71"/>
      <c r="C669" s="71"/>
      <c r="D669" s="71"/>
      <c r="E669" s="71"/>
      <c r="F669" s="71"/>
      <c r="G669" s="71"/>
      <c r="H669" s="71"/>
      <c r="I669" s="72"/>
      <c r="J669" s="73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1"/>
    </row>
    <row r="670" spans="1:23" ht="21" customHeight="1" x14ac:dyDescent="0.15">
      <c r="A670" s="70"/>
      <c r="B670" s="71"/>
      <c r="C670" s="71"/>
      <c r="D670" s="71"/>
      <c r="E670" s="71"/>
      <c r="F670" s="71"/>
      <c r="G670" s="71"/>
      <c r="H670" s="71"/>
      <c r="I670" s="72"/>
      <c r="J670" s="73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1"/>
    </row>
    <row r="671" spans="1:23" ht="21" customHeight="1" x14ac:dyDescent="0.15">
      <c r="A671" s="70"/>
      <c r="B671" s="71"/>
      <c r="C671" s="71"/>
      <c r="D671" s="71"/>
      <c r="E671" s="71"/>
      <c r="F671" s="71"/>
      <c r="G671" s="71"/>
      <c r="H671" s="71"/>
      <c r="I671" s="72"/>
      <c r="J671" s="73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1"/>
    </row>
    <row r="672" spans="1:23" ht="21" customHeight="1" x14ac:dyDescent="0.15">
      <c r="A672" s="70"/>
      <c r="B672" s="71"/>
      <c r="C672" s="71"/>
      <c r="D672" s="71"/>
      <c r="E672" s="71"/>
      <c r="F672" s="71"/>
      <c r="G672" s="71"/>
      <c r="H672" s="71"/>
      <c r="I672" s="72"/>
      <c r="J672" s="73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1"/>
    </row>
    <row r="673" spans="1:23" ht="21" customHeight="1" x14ac:dyDescent="0.15">
      <c r="A673" s="70"/>
      <c r="B673" s="71"/>
      <c r="C673" s="71"/>
      <c r="D673" s="71"/>
      <c r="E673" s="71"/>
      <c r="F673" s="71"/>
      <c r="G673" s="71"/>
      <c r="H673" s="71"/>
      <c r="I673" s="72"/>
      <c r="J673" s="73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1"/>
    </row>
    <row r="674" spans="1:23" ht="21" customHeight="1" x14ac:dyDescent="0.15">
      <c r="A674" s="70"/>
      <c r="B674" s="71"/>
      <c r="C674" s="71"/>
      <c r="D674" s="71"/>
      <c r="E674" s="71"/>
      <c r="F674" s="71"/>
      <c r="G674" s="71"/>
      <c r="H674" s="71"/>
      <c r="I674" s="72"/>
      <c r="J674" s="73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1"/>
    </row>
    <row r="675" spans="1:23" ht="21" customHeight="1" x14ac:dyDescent="0.15">
      <c r="A675" s="70"/>
      <c r="B675" s="71"/>
      <c r="C675" s="71"/>
      <c r="D675" s="71"/>
      <c r="E675" s="71"/>
      <c r="F675" s="71"/>
      <c r="G675" s="71"/>
      <c r="H675" s="71"/>
      <c r="I675" s="72"/>
      <c r="J675" s="73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1"/>
    </row>
    <row r="676" spans="1:23" ht="21" customHeight="1" x14ac:dyDescent="0.15">
      <c r="A676" s="70"/>
      <c r="B676" s="71"/>
      <c r="C676" s="71"/>
      <c r="D676" s="71"/>
      <c r="E676" s="71"/>
      <c r="F676" s="71"/>
      <c r="G676" s="71"/>
      <c r="H676" s="71"/>
      <c r="I676" s="72"/>
      <c r="J676" s="73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1"/>
    </row>
    <row r="677" spans="1:23" ht="21" customHeight="1" x14ac:dyDescent="0.15">
      <c r="A677" s="70"/>
      <c r="B677" s="71"/>
      <c r="C677" s="71"/>
      <c r="D677" s="71"/>
      <c r="E677" s="71"/>
      <c r="F677" s="71"/>
      <c r="G677" s="71"/>
      <c r="H677" s="71"/>
      <c r="I677" s="72"/>
      <c r="J677" s="73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1"/>
    </row>
    <row r="678" spans="1:23" ht="21" customHeight="1" x14ac:dyDescent="0.15">
      <c r="A678" s="70"/>
      <c r="B678" s="71"/>
      <c r="C678" s="71"/>
      <c r="D678" s="71"/>
      <c r="E678" s="71"/>
      <c r="F678" s="71"/>
      <c r="G678" s="71"/>
      <c r="H678" s="71"/>
      <c r="I678" s="72"/>
      <c r="J678" s="73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1"/>
    </row>
    <row r="679" spans="1:23" ht="21" customHeight="1" x14ac:dyDescent="0.15">
      <c r="A679" s="70"/>
      <c r="B679" s="71"/>
      <c r="C679" s="71"/>
      <c r="D679" s="71"/>
      <c r="E679" s="71"/>
      <c r="F679" s="71"/>
      <c r="G679" s="71"/>
      <c r="H679" s="71"/>
      <c r="I679" s="72"/>
      <c r="J679" s="73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1"/>
    </row>
    <row r="680" spans="1:23" ht="21" customHeight="1" x14ac:dyDescent="0.15">
      <c r="A680" s="70"/>
      <c r="B680" s="71"/>
      <c r="C680" s="71"/>
      <c r="D680" s="71"/>
      <c r="E680" s="71"/>
      <c r="F680" s="71"/>
      <c r="G680" s="71"/>
      <c r="H680" s="71"/>
      <c r="I680" s="72"/>
      <c r="J680" s="73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1"/>
    </row>
    <row r="681" spans="1:23" ht="21" customHeight="1" x14ac:dyDescent="0.15">
      <c r="A681" s="70"/>
      <c r="B681" s="71"/>
      <c r="C681" s="71"/>
      <c r="D681" s="71"/>
      <c r="E681" s="71"/>
      <c r="F681" s="71"/>
      <c r="G681" s="71"/>
      <c r="H681" s="71"/>
      <c r="I681" s="72"/>
      <c r="J681" s="73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1"/>
    </row>
    <row r="682" spans="1:23" ht="21" customHeight="1" x14ac:dyDescent="0.15">
      <c r="A682" s="70"/>
      <c r="B682" s="71"/>
      <c r="C682" s="71"/>
      <c r="D682" s="71"/>
      <c r="E682" s="71"/>
      <c r="F682" s="71"/>
      <c r="G682" s="71"/>
      <c r="H682" s="71"/>
      <c r="I682" s="72"/>
      <c r="J682" s="73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1"/>
    </row>
    <row r="683" spans="1:23" ht="21" customHeight="1" x14ac:dyDescent="0.15">
      <c r="A683" s="70"/>
      <c r="B683" s="71"/>
      <c r="C683" s="71"/>
      <c r="D683" s="71"/>
      <c r="E683" s="71"/>
      <c r="F683" s="71"/>
      <c r="G683" s="71"/>
      <c r="H683" s="71"/>
      <c r="I683" s="72"/>
      <c r="J683" s="73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1"/>
    </row>
    <row r="684" spans="1:23" ht="21" customHeight="1" x14ac:dyDescent="0.15">
      <c r="A684" s="70"/>
      <c r="B684" s="71"/>
      <c r="C684" s="71"/>
      <c r="D684" s="71"/>
      <c r="E684" s="71"/>
      <c r="F684" s="71"/>
      <c r="G684" s="71"/>
      <c r="H684" s="71"/>
      <c r="I684" s="72"/>
      <c r="J684" s="73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1"/>
    </row>
    <row r="685" spans="1:23" ht="21" customHeight="1" x14ac:dyDescent="0.15">
      <c r="A685" s="70"/>
      <c r="B685" s="71"/>
      <c r="C685" s="71"/>
      <c r="D685" s="71"/>
      <c r="E685" s="71"/>
      <c r="F685" s="71"/>
      <c r="G685" s="71"/>
      <c r="H685" s="71"/>
      <c r="I685" s="72"/>
      <c r="J685" s="73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1"/>
    </row>
    <row r="686" spans="1:23" ht="21" customHeight="1" x14ac:dyDescent="0.15">
      <c r="A686" s="70"/>
      <c r="B686" s="71"/>
      <c r="C686" s="71"/>
      <c r="D686" s="71"/>
      <c r="E686" s="71"/>
      <c r="F686" s="71"/>
      <c r="G686" s="71"/>
      <c r="H686" s="71"/>
      <c r="I686" s="72"/>
      <c r="J686" s="73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1"/>
    </row>
    <row r="687" spans="1:23" ht="21" customHeight="1" x14ac:dyDescent="0.15">
      <c r="A687" s="70"/>
      <c r="B687" s="71"/>
      <c r="C687" s="71"/>
      <c r="D687" s="71"/>
      <c r="E687" s="71"/>
      <c r="F687" s="71"/>
      <c r="G687" s="71"/>
      <c r="H687" s="71"/>
      <c r="I687" s="72"/>
      <c r="J687" s="73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1"/>
    </row>
    <row r="688" spans="1:23" ht="21" customHeight="1" x14ac:dyDescent="0.15">
      <c r="A688" s="70"/>
      <c r="B688" s="71"/>
      <c r="C688" s="71"/>
      <c r="D688" s="71"/>
      <c r="E688" s="71"/>
      <c r="F688" s="71"/>
      <c r="G688" s="71"/>
      <c r="H688" s="71"/>
      <c r="I688" s="72"/>
      <c r="J688" s="73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1"/>
    </row>
    <row r="689" spans="1:23" ht="21" customHeight="1" x14ac:dyDescent="0.15">
      <c r="A689" s="70"/>
      <c r="B689" s="71"/>
      <c r="C689" s="71"/>
      <c r="D689" s="71"/>
      <c r="E689" s="71"/>
      <c r="F689" s="71"/>
      <c r="G689" s="71"/>
      <c r="H689" s="71"/>
      <c r="I689" s="72"/>
      <c r="J689" s="73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1"/>
    </row>
    <row r="690" spans="1:23" ht="21" customHeight="1" x14ac:dyDescent="0.15">
      <c r="A690" s="70"/>
      <c r="B690" s="71"/>
      <c r="C690" s="71"/>
      <c r="D690" s="71"/>
      <c r="E690" s="71"/>
      <c r="F690" s="71"/>
      <c r="G690" s="71"/>
      <c r="H690" s="71"/>
      <c r="I690" s="72"/>
      <c r="J690" s="73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1"/>
    </row>
    <row r="691" spans="1:23" ht="21" customHeight="1" x14ac:dyDescent="0.15">
      <c r="A691" s="70"/>
      <c r="B691" s="71"/>
      <c r="C691" s="71"/>
      <c r="D691" s="71"/>
      <c r="E691" s="71"/>
      <c r="F691" s="71"/>
      <c r="G691" s="71"/>
      <c r="H691" s="71"/>
      <c r="I691" s="72"/>
      <c r="J691" s="73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1"/>
    </row>
    <row r="692" spans="1:23" ht="21" customHeight="1" x14ac:dyDescent="0.15">
      <c r="A692" s="70"/>
      <c r="B692" s="71"/>
      <c r="C692" s="71"/>
      <c r="D692" s="71"/>
      <c r="E692" s="71"/>
      <c r="F692" s="71"/>
      <c r="G692" s="71"/>
      <c r="H692" s="71"/>
      <c r="I692" s="72"/>
      <c r="J692" s="73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1"/>
    </row>
    <row r="693" spans="1:23" ht="21" customHeight="1" x14ac:dyDescent="0.15">
      <c r="A693" s="70"/>
      <c r="B693" s="71"/>
      <c r="C693" s="71"/>
      <c r="D693" s="71"/>
      <c r="E693" s="71"/>
      <c r="F693" s="71"/>
      <c r="G693" s="71"/>
      <c r="H693" s="71"/>
      <c r="I693" s="72"/>
      <c r="J693" s="73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1"/>
    </row>
    <row r="694" spans="1:23" ht="21" customHeight="1" x14ac:dyDescent="0.15">
      <c r="A694" s="70"/>
      <c r="B694" s="71"/>
      <c r="C694" s="71"/>
      <c r="D694" s="71"/>
      <c r="E694" s="71"/>
      <c r="F694" s="71"/>
      <c r="G694" s="71"/>
      <c r="H694" s="71"/>
      <c r="I694" s="72"/>
      <c r="J694" s="73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1"/>
    </row>
    <row r="695" spans="1:23" ht="21" customHeight="1" x14ac:dyDescent="0.15">
      <c r="A695" s="70"/>
      <c r="B695" s="71"/>
      <c r="C695" s="71"/>
      <c r="D695" s="71"/>
      <c r="E695" s="71"/>
      <c r="F695" s="71"/>
      <c r="G695" s="71"/>
      <c r="H695" s="71"/>
      <c r="I695" s="72"/>
      <c r="J695" s="73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1"/>
    </row>
    <row r="696" spans="1:23" ht="21" customHeight="1" x14ac:dyDescent="0.15">
      <c r="A696" s="70"/>
      <c r="B696" s="71"/>
      <c r="C696" s="71"/>
      <c r="D696" s="71"/>
      <c r="E696" s="71"/>
      <c r="F696" s="71"/>
      <c r="G696" s="71"/>
      <c r="H696" s="71"/>
      <c r="I696" s="72"/>
      <c r="J696" s="73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1"/>
    </row>
    <row r="697" spans="1:23" ht="21" customHeight="1" x14ac:dyDescent="0.15">
      <c r="A697" s="70"/>
      <c r="B697" s="71"/>
      <c r="C697" s="71"/>
      <c r="D697" s="71"/>
      <c r="E697" s="71"/>
      <c r="F697" s="71"/>
      <c r="G697" s="71"/>
      <c r="H697" s="71"/>
      <c r="I697" s="72"/>
      <c r="J697" s="73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1"/>
    </row>
    <row r="698" spans="1:23" ht="21" customHeight="1" x14ac:dyDescent="0.15">
      <c r="A698" s="70"/>
      <c r="B698" s="71"/>
      <c r="C698" s="71"/>
      <c r="D698" s="71"/>
      <c r="E698" s="71"/>
      <c r="F698" s="71"/>
      <c r="G698" s="71"/>
      <c r="H698" s="71"/>
      <c r="I698" s="72"/>
      <c r="J698" s="73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1"/>
    </row>
    <row r="699" spans="1:23" ht="21" customHeight="1" x14ac:dyDescent="0.15">
      <c r="A699" s="70"/>
      <c r="B699" s="71"/>
      <c r="C699" s="71"/>
      <c r="D699" s="71"/>
      <c r="E699" s="71"/>
      <c r="F699" s="71"/>
      <c r="G699" s="71"/>
      <c r="H699" s="71"/>
      <c r="I699" s="72"/>
      <c r="J699" s="73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1"/>
    </row>
    <row r="700" spans="1:23" ht="21" customHeight="1" x14ac:dyDescent="0.15">
      <c r="A700" s="70"/>
      <c r="B700" s="71"/>
      <c r="C700" s="71"/>
      <c r="D700" s="71"/>
      <c r="E700" s="71"/>
      <c r="F700" s="71"/>
      <c r="G700" s="71"/>
      <c r="H700" s="71"/>
      <c r="I700" s="72"/>
      <c r="J700" s="73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1"/>
    </row>
    <row r="701" spans="1:23" ht="21" customHeight="1" x14ac:dyDescent="0.15">
      <c r="A701" s="70"/>
      <c r="B701" s="71"/>
      <c r="C701" s="71"/>
      <c r="D701" s="71"/>
      <c r="E701" s="71"/>
      <c r="F701" s="71"/>
      <c r="G701" s="71"/>
      <c r="H701" s="71"/>
      <c r="I701" s="72"/>
      <c r="J701" s="73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1"/>
    </row>
    <row r="702" spans="1:23" ht="21" customHeight="1" x14ac:dyDescent="0.15">
      <c r="A702" s="70"/>
      <c r="B702" s="71"/>
      <c r="C702" s="71"/>
      <c r="D702" s="71"/>
      <c r="E702" s="71"/>
      <c r="F702" s="71"/>
      <c r="G702" s="71"/>
      <c r="H702" s="71"/>
      <c r="I702" s="72"/>
      <c r="J702" s="73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1"/>
    </row>
    <row r="703" spans="1:23" ht="21" customHeight="1" x14ac:dyDescent="0.15">
      <c r="A703" s="70"/>
      <c r="B703" s="71"/>
      <c r="C703" s="71"/>
      <c r="D703" s="71"/>
      <c r="E703" s="71"/>
      <c r="F703" s="71"/>
      <c r="G703" s="71"/>
      <c r="H703" s="71"/>
      <c r="I703" s="72"/>
      <c r="J703" s="73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1"/>
    </row>
    <row r="704" spans="1:23" ht="21" customHeight="1" x14ac:dyDescent="0.15">
      <c r="A704" s="70"/>
      <c r="B704" s="71"/>
      <c r="C704" s="71"/>
      <c r="D704" s="71"/>
      <c r="E704" s="71"/>
      <c r="F704" s="71"/>
      <c r="G704" s="71"/>
      <c r="H704" s="71"/>
      <c r="I704" s="72"/>
      <c r="J704" s="73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1"/>
    </row>
    <row r="705" spans="1:23" ht="21" customHeight="1" x14ac:dyDescent="0.15">
      <c r="A705" s="70"/>
      <c r="B705" s="71"/>
      <c r="C705" s="71"/>
      <c r="D705" s="71"/>
      <c r="E705" s="71"/>
      <c r="F705" s="71"/>
      <c r="G705" s="71"/>
      <c r="H705" s="71"/>
      <c r="I705" s="72"/>
      <c r="J705" s="73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1"/>
    </row>
    <row r="706" spans="1:23" ht="21" customHeight="1" x14ac:dyDescent="0.15">
      <c r="A706" s="70"/>
      <c r="B706" s="71"/>
      <c r="C706" s="71"/>
      <c r="D706" s="71"/>
      <c r="E706" s="71"/>
      <c r="F706" s="71"/>
      <c r="G706" s="71"/>
      <c r="H706" s="71"/>
      <c r="I706" s="72"/>
      <c r="J706" s="73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1"/>
    </row>
    <row r="707" spans="1:23" ht="21" customHeight="1" x14ac:dyDescent="0.15">
      <c r="A707" s="70"/>
      <c r="B707" s="71"/>
      <c r="C707" s="71"/>
      <c r="D707" s="71"/>
      <c r="E707" s="71"/>
      <c r="F707" s="71"/>
      <c r="G707" s="71"/>
      <c r="H707" s="71"/>
      <c r="I707" s="72"/>
      <c r="J707" s="73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1"/>
    </row>
    <row r="708" spans="1:23" ht="21" customHeight="1" x14ac:dyDescent="0.15">
      <c r="A708" s="70"/>
      <c r="B708" s="71"/>
      <c r="C708" s="71"/>
      <c r="D708" s="71"/>
      <c r="E708" s="71"/>
      <c r="F708" s="71"/>
      <c r="G708" s="71"/>
      <c r="H708" s="71"/>
      <c r="I708" s="72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1"/>
    </row>
    <row r="709" spans="1:23" ht="21" customHeight="1" x14ac:dyDescent="0.15">
      <c r="A709" s="70"/>
      <c r="B709" s="71"/>
      <c r="C709" s="71"/>
      <c r="D709" s="71"/>
      <c r="E709" s="71"/>
      <c r="F709" s="71"/>
      <c r="G709" s="71"/>
      <c r="H709" s="71"/>
      <c r="I709" s="72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1"/>
    </row>
    <row r="710" spans="1:23" ht="21" customHeight="1" x14ac:dyDescent="0.15">
      <c r="A710" s="70"/>
      <c r="B710" s="71"/>
      <c r="C710" s="71"/>
      <c r="D710" s="71"/>
      <c r="E710" s="71"/>
      <c r="F710" s="71"/>
      <c r="G710" s="71"/>
      <c r="H710" s="71"/>
      <c r="I710" s="72"/>
      <c r="J710" s="73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1"/>
    </row>
    <row r="711" spans="1:23" ht="21" customHeight="1" x14ac:dyDescent="0.15">
      <c r="A711" s="70"/>
      <c r="B711" s="71"/>
      <c r="C711" s="71"/>
      <c r="D711" s="71"/>
      <c r="E711" s="71"/>
      <c r="F711" s="71"/>
      <c r="G711" s="71"/>
      <c r="H711" s="71"/>
      <c r="I711" s="72"/>
      <c r="J711" s="73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1"/>
    </row>
    <row r="712" spans="1:23" ht="21" customHeight="1" x14ac:dyDescent="0.15">
      <c r="A712" s="70"/>
      <c r="B712" s="71"/>
      <c r="C712" s="71"/>
      <c r="D712" s="71"/>
      <c r="E712" s="71"/>
      <c r="F712" s="71"/>
      <c r="G712" s="71"/>
      <c r="H712" s="71"/>
      <c r="I712" s="72"/>
      <c r="J712" s="73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1"/>
    </row>
    <row r="713" spans="1:23" ht="21" customHeight="1" x14ac:dyDescent="0.15">
      <c r="A713" s="70"/>
      <c r="B713" s="71"/>
      <c r="C713" s="71"/>
      <c r="D713" s="71"/>
      <c r="E713" s="71"/>
      <c r="F713" s="71"/>
      <c r="G713" s="71"/>
      <c r="H713" s="71"/>
      <c r="I713" s="72"/>
      <c r="J713" s="73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1"/>
    </row>
    <row r="714" spans="1:23" ht="21" customHeight="1" x14ac:dyDescent="0.15">
      <c r="A714" s="70"/>
      <c r="B714" s="71"/>
      <c r="C714" s="71"/>
      <c r="D714" s="71"/>
      <c r="E714" s="71"/>
      <c r="F714" s="71"/>
      <c r="G714" s="71"/>
      <c r="H714" s="71"/>
      <c r="I714" s="72"/>
      <c r="J714" s="73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1"/>
    </row>
    <row r="715" spans="1:23" ht="21" customHeight="1" x14ac:dyDescent="0.15">
      <c r="A715" s="70"/>
      <c r="B715" s="71"/>
      <c r="C715" s="71"/>
      <c r="D715" s="71"/>
      <c r="E715" s="71"/>
      <c r="F715" s="71"/>
      <c r="G715" s="71"/>
      <c r="H715" s="71"/>
      <c r="I715" s="72"/>
      <c r="J715" s="73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1"/>
    </row>
    <row r="716" spans="1:23" ht="21" customHeight="1" x14ac:dyDescent="0.15">
      <c r="A716" s="70"/>
      <c r="B716" s="71"/>
      <c r="C716" s="71"/>
      <c r="D716" s="71"/>
      <c r="E716" s="71"/>
      <c r="F716" s="71"/>
      <c r="G716" s="71"/>
      <c r="H716" s="71"/>
      <c r="I716" s="72"/>
      <c r="J716" s="73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1"/>
    </row>
    <row r="717" spans="1:23" ht="21" customHeight="1" x14ac:dyDescent="0.15">
      <c r="A717" s="70"/>
      <c r="B717" s="71"/>
      <c r="C717" s="71"/>
      <c r="D717" s="71"/>
      <c r="E717" s="71"/>
      <c r="F717" s="71"/>
      <c r="G717" s="71"/>
      <c r="H717" s="71"/>
      <c r="I717" s="72"/>
      <c r="J717" s="73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1"/>
    </row>
    <row r="718" spans="1:23" ht="21" customHeight="1" x14ac:dyDescent="0.15">
      <c r="A718" s="70"/>
      <c r="B718" s="71"/>
      <c r="C718" s="71"/>
      <c r="D718" s="71"/>
      <c r="E718" s="71"/>
      <c r="F718" s="71"/>
      <c r="G718" s="71"/>
      <c r="H718" s="71"/>
      <c r="I718" s="72"/>
      <c r="J718" s="73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1"/>
    </row>
    <row r="719" spans="1:23" ht="21" customHeight="1" x14ac:dyDescent="0.15">
      <c r="A719" s="70"/>
      <c r="B719" s="71"/>
      <c r="C719" s="71"/>
      <c r="D719" s="71"/>
      <c r="E719" s="71"/>
      <c r="F719" s="71"/>
      <c r="G719" s="71"/>
      <c r="H719" s="71"/>
      <c r="I719" s="72"/>
      <c r="J719" s="73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1"/>
    </row>
    <row r="720" spans="1:23" ht="21" customHeight="1" x14ac:dyDescent="0.15">
      <c r="A720" s="70"/>
      <c r="B720" s="71"/>
      <c r="C720" s="71"/>
      <c r="D720" s="71"/>
      <c r="E720" s="71"/>
      <c r="F720" s="71"/>
      <c r="G720" s="71"/>
      <c r="H720" s="71"/>
      <c r="I720" s="72"/>
      <c r="J720" s="73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1"/>
    </row>
    <row r="721" spans="1:23" ht="21" customHeight="1" x14ac:dyDescent="0.15">
      <c r="A721" s="70"/>
      <c r="B721" s="71"/>
      <c r="C721" s="71"/>
      <c r="D721" s="71"/>
      <c r="E721" s="71"/>
      <c r="F721" s="71"/>
      <c r="G721" s="71"/>
      <c r="H721" s="71"/>
      <c r="I721" s="72"/>
      <c r="J721" s="73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1"/>
    </row>
    <row r="722" spans="1:23" ht="21" customHeight="1" x14ac:dyDescent="0.15">
      <c r="A722" s="70"/>
      <c r="B722" s="71"/>
      <c r="C722" s="71"/>
      <c r="D722" s="71"/>
      <c r="E722" s="71"/>
      <c r="F722" s="71"/>
      <c r="G722" s="71"/>
      <c r="H722" s="71"/>
      <c r="I722" s="72"/>
      <c r="J722" s="73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1"/>
    </row>
    <row r="723" spans="1:23" ht="21" customHeight="1" x14ac:dyDescent="0.15">
      <c r="A723" s="70"/>
      <c r="B723" s="71"/>
      <c r="C723" s="71"/>
      <c r="D723" s="71"/>
      <c r="E723" s="71"/>
      <c r="F723" s="71"/>
      <c r="G723" s="71"/>
      <c r="H723" s="71"/>
      <c r="I723" s="72"/>
      <c r="J723" s="73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1"/>
    </row>
    <row r="724" spans="1:23" ht="21" customHeight="1" x14ac:dyDescent="0.15">
      <c r="A724" s="70"/>
      <c r="B724" s="71"/>
      <c r="C724" s="71"/>
      <c r="D724" s="71"/>
      <c r="E724" s="71"/>
      <c r="F724" s="71"/>
      <c r="G724" s="71"/>
      <c r="H724" s="71"/>
      <c r="I724" s="72"/>
      <c r="J724" s="73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1"/>
    </row>
    <row r="725" spans="1:23" ht="21" customHeight="1" x14ac:dyDescent="0.15">
      <c r="A725" s="70"/>
      <c r="B725" s="71"/>
      <c r="C725" s="71"/>
      <c r="D725" s="71"/>
      <c r="E725" s="71"/>
      <c r="F725" s="71"/>
      <c r="G725" s="71"/>
      <c r="H725" s="71"/>
      <c r="I725" s="72"/>
      <c r="J725" s="73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1"/>
    </row>
    <row r="726" spans="1:23" ht="21" customHeight="1" x14ac:dyDescent="0.15">
      <c r="A726" s="70"/>
      <c r="B726" s="71"/>
      <c r="C726" s="71"/>
      <c r="D726" s="71"/>
      <c r="E726" s="71"/>
      <c r="F726" s="71"/>
      <c r="G726" s="71"/>
      <c r="H726" s="71"/>
      <c r="I726" s="72"/>
      <c r="J726" s="73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1"/>
    </row>
    <row r="727" spans="1:23" ht="21" customHeight="1" x14ac:dyDescent="0.15">
      <c r="A727" s="70"/>
      <c r="B727" s="71"/>
      <c r="C727" s="71"/>
      <c r="D727" s="71"/>
      <c r="E727" s="71"/>
      <c r="F727" s="71"/>
      <c r="G727" s="71"/>
      <c r="H727" s="71"/>
      <c r="I727" s="72"/>
      <c r="J727" s="73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1"/>
    </row>
    <row r="728" spans="1:23" ht="21" customHeight="1" x14ac:dyDescent="0.15">
      <c r="A728" s="70"/>
      <c r="B728" s="71"/>
      <c r="C728" s="71"/>
      <c r="D728" s="71"/>
      <c r="E728" s="71"/>
      <c r="F728" s="71"/>
      <c r="G728" s="71"/>
      <c r="H728" s="71"/>
      <c r="I728" s="72"/>
      <c r="J728" s="73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1"/>
    </row>
    <row r="729" spans="1:23" ht="21" customHeight="1" x14ac:dyDescent="0.15">
      <c r="A729" s="70"/>
      <c r="B729" s="71"/>
      <c r="C729" s="71"/>
      <c r="D729" s="71"/>
      <c r="E729" s="71"/>
      <c r="F729" s="71"/>
      <c r="G729" s="71"/>
      <c r="H729" s="71"/>
      <c r="I729" s="72"/>
      <c r="J729" s="73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1"/>
    </row>
    <row r="730" spans="1:23" ht="21" customHeight="1" x14ac:dyDescent="0.15">
      <c r="A730" s="70"/>
      <c r="B730" s="71"/>
      <c r="C730" s="71"/>
      <c r="D730" s="71"/>
      <c r="E730" s="71"/>
      <c r="F730" s="71"/>
      <c r="G730" s="71"/>
      <c r="H730" s="71"/>
      <c r="I730" s="72"/>
      <c r="J730" s="73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1"/>
    </row>
    <row r="731" spans="1:23" ht="21" customHeight="1" x14ac:dyDescent="0.15">
      <c r="A731" s="70"/>
      <c r="B731" s="71"/>
      <c r="C731" s="71"/>
      <c r="D731" s="71"/>
      <c r="E731" s="71"/>
      <c r="F731" s="71"/>
      <c r="G731" s="71"/>
      <c r="H731" s="71"/>
      <c r="I731" s="72"/>
      <c r="J731" s="73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1"/>
    </row>
    <row r="732" spans="1:23" ht="21" customHeight="1" x14ac:dyDescent="0.15">
      <c r="A732" s="70"/>
      <c r="B732" s="71"/>
      <c r="C732" s="71"/>
      <c r="D732" s="71"/>
      <c r="E732" s="71"/>
      <c r="F732" s="71"/>
      <c r="G732" s="71"/>
      <c r="H732" s="71"/>
      <c r="I732" s="72"/>
      <c r="J732" s="73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1"/>
    </row>
    <row r="733" spans="1:23" ht="21" customHeight="1" x14ac:dyDescent="0.15">
      <c r="A733" s="70"/>
      <c r="B733" s="71"/>
      <c r="C733" s="71"/>
      <c r="D733" s="71"/>
      <c r="E733" s="71"/>
      <c r="F733" s="71"/>
      <c r="G733" s="71"/>
      <c r="H733" s="71"/>
      <c r="I733" s="72"/>
      <c r="J733" s="73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1"/>
    </row>
    <row r="734" spans="1:23" ht="21" customHeight="1" x14ac:dyDescent="0.15">
      <c r="A734" s="70"/>
      <c r="B734" s="71"/>
      <c r="C734" s="71"/>
      <c r="D734" s="71"/>
      <c r="E734" s="71"/>
      <c r="F734" s="71"/>
      <c r="G734" s="71"/>
      <c r="H734" s="71"/>
      <c r="I734" s="72"/>
      <c r="J734" s="73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1"/>
    </row>
    <row r="735" spans="1:23" ht="21" customHeight="1" x14ac:dyDescent="0.15">
      <c r="A735" s="70"/>
      <c r="B735" s="71"/>
      <c r="C735" s="71"/>
      <c r="D735" s="71"/>
      <c r="E735" s="71"/>
      <c r="F735" s="71"/>
      <c r="G735" s="71"/>
      <c r="H735" s="71"/>
      <c r="I735" s="72"/>
      <c r="J735" s="73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1"/>
    </row>
    <row r="736" spans="1:23" ht="21" customHeight="1" x14ac:dyDescent="0.15">
      <c r="A736" s="70"/>
      <c r="B736" s="71"/>
      <c r="C736" s="71"/>
      <c r="D736" s="71"/>
      <c r="E736" s="71"/>
      <c r="F736" s="71"/>
      <c r="G736" s="71"/>
      <c r="H736" s="71"/>
      <c r="I736" s="72"/>
      <c r="J736" s="73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1"/>
    </row>
    <row r="737" spans="1:23" ht="21" customHeight="1" x14ac:dyDescent="0.15">
      <c r="A737" s="70"/>
      <c r="B737" s="71"/>
      <c r="C737" s="71"/>
      <c r="D737" s="71"/>
      <c r="E737" s="71"/>
      <c r="F737" s="71"/>
      <c r="G737" s="71"/>
      <c r="H737" s="71"/>
      <c r="I737" s="72"/>
      <c r="J737" s="73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1"/>
    </row>
    <row r="738" spans="1:23" ht="21" customHeight="1" x14ac:dyDescent="0.15">
      <c r="A738" s="70"/>
      <c r="B738" s="71"/>
      <c r="C738" s="71"/>
      <c r="D738" s="71"/>
      <c r="E738" s="71"/>
      <c r="F738" s="71"/>
      <c r="G738" s="71"/>
      <c r="H738" s="71"/>
      <c r="I738" s="72"/>
      <c r="J738" s="73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1"/>
    </row>
    <row r="739" spans="1:23" ht="21" customHeight="1" x14ac:dyDescent="0.15">
      <c r="A739" s="70"/>
      <c r="B739" s="71"/>
      <c r="C739" s="71"/>
      <c r="D739" s="71"/>
      <c r="E739" s="71"/>
      <c r="F739" s="71"/>
      <c r="G739" s="71"/>
      <c r="H739" s="71"/>
      <c r="I739" s="72"/>
      <c r="J739" s="73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1"/>
    </row>
    <row r="740" spans="1:23" ht="21" customHeight="1" x14ac:dyDescent="0.15">
      <c r="A740" s="70"/>
      <c r="B740" s="71"/>
      <c r="C740" s="71"/>
      <c r="D740" s="71"/>
      <c r="E740" s="71"/>
      <c r="F740" s="71"/>
      <c r="G740" s="71"/>
      <c r="H740" s="71"/>
      <c r="I740" s="72"/>
      <c r="J740" s="73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1"/>
    </row>
    <row r="741" spans="1:23" ht="21" customHeight="1" x14ac:dyDescent="0.15">
      <c r="A741" s="70"/>
      <c r="B741" s="71"/>
      <c r="C741" s="71"/>
      <c r="D741" s="71"/>
      <c r="E741" s="71"/>
      <c r="F741" s="71"/>
      <c r="G741" s="71"/>
      <c r="H741" s="71"/>
      <c r="I741" s="72"/>
      <c r="J741" s="73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1"/>
    </row>
    <row r="742" spans="1:23" ht="21" customHeight="1" x14ac:dyDescent="0.15">
      <c r="A742" s="70"/>
      <c r="B742" s="71"/>
      <c r="C742" s="71"/>
      <c r="D742" s="71"/>
      <c r="E742" s="71"/>
      <c r="F742" s="71"/>
      <c r="G742" s="71"/>
      <c r="H742" s="71"/>
      <c r="I742" s="72"/>
      <c r="J742" s="73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1"/>
    </row>
    <row r="743" spans="1:23" ht="21" customHeight="1" x14ac:dyDescent="0.15">
      <c r="A743" s="70"/>
      <c r="B743" s="71"/>
      <c r="C743" s="71"/>
      <c r="D743" s="71"/>
      <c r="E743" s="71"/>
      <c r="F743" s="71"/>
      <c r="G743" s="71"/>
      <c r="H743" s="71"/>
      <c r="I743" s="72"/>
      <c r="J743" s="73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1"/>
    </row>
    <row r="744" spans="1:23" ht="21" customHeight="1" x14ac:dyDescent="0.15">
      <c r="A744" s="70"/>
      <c r="B744" s="71"/>
      <c r="C744" s="71"/>
      <c r="D744" s="71"/>
      <c r="E744" s="71"/>
      <c r="F744" s="71"/>
      <c r="G744" s="71"/>
      <c r="H744" s="71"/>
      <c r="I744" s="72"/>
      <c r="J744" s="73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1"/>
    </row>
    <row r="745" spans="1:23" ht="21" customHeight="1" x14ac:dyDescent="0.15">
      <c r="A745" s="70"/>
      <c r="B745" s="71"/>
      <c r="C745" s="71"/>
      <c r="D745" s="71"/>
      <c r="E745" s="71"/>
      <c r="F745" s="71"/>
      <c r="G745" s="71"/>
      <c r="H745" s="71"/>
      <c r="I745" s="72"/>
      <c r="J745" s="73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1"/>
    </row>
    <row r="746" spans="1:23" ht="21" customHeight="1" x14ac:dyDescent="0.15">
      <c r="A746" s="70"/>
      <c r="B746" s="71"/>
      <c r="C746" s="71"/>
      <c r="D746" s="71"/>
      <c r="E746" s="71"/>
      <c r="F746" s="71"/>
      <c r="G746" s="71"/>
      <c r="H746" s="71"/>
      <c r="I746" s="72"/>
      <c r="J746" s="73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1"/>
    </row>
    <row r="747" spans="1:23" ht="21" customHeight="1" x14ac:dyDescent="0.15">
      <c r="A747" s="70"/>
      <c r="B747" s="71"/>
      <c r="C747" s="71"/>
      <c r="D747" s="71"/>
      <c r="E747" s="71"/>
      <c r="F747" s="71"/>
      <c r="G747" s="71"/>
      <c r="H747" s="71"/>
      <c r="I747" s="72"/>
      <c r="J747" s="73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1"/>
    </row>
    <row r="748" spans="1:23" ht="21" customHeight="1" x14ac:dyDescent="0.15">
      <c r="A748" s="70"/>
      <c r="B748" s="71"/>
      <c r="C748" s="71"/>
      <c r="D748" s="71"/>
      <c r="E748" s="71"/>
      <c r="F748" s="71"/>
      <c r="G748" s="71"/>
      <c r="H748" s="71"/>
      <c r="I748" s="72"/>
      <c r="J748" s="73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1"/>
    </row>
    <row r="749" spans="1:23" ht="21" customHeight="1" x14ac:dyDescent="0.15">
      <c r="A749" s="70"/>
      <c r="B749" s="71"/>
      <c r="C749" s="71"/>
      <c r="D749" s="71"/>
      <c r="E749" s="71"/>
      <c r="F749" s="71"/>
      <c r="G749" s="71"/>
      <c r="H749" s="71"/>
      <c r="I749" s="72"/>
      <c r="J749" s="73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1"/>
    </row>
    <row r="750" spans="1:23" ht="21" customHeight="1" x14ac:dyDescent="0.15">
      <c r="A750" s="70"/>
      <c r="B750" s="71"/>
      <c r="C750" s="71"/>
      <c r="D750" s="71"/>
      <c r="E750" s="71"/>
      <c r="F750" s="71"/>
      <c r="G750" s="71"/>
      <c r="H750" s="71"/>
      <c r="I750" s="72"/>
      <c r="J750" s="73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1"/>
    </row>
    <row r="751" spans="1:23" ht="21" customHeight="1" x14ac:dyDescent="0.15">
      <c r="A751" s="70"/>
      <c r="B751" s="71"/>
      <c r="C751" s="71"/>
      <c r="D751" s="71"/>
      <c r="E751" s="71"/>
      <c r="F751" s="71"/>
      <c r="G751" s="71"/>
      <c r="H751" s="71"/>
      <c r="I751" s="72"/>
      <c r="J751" s="73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1"/>
    </row>
    <row r="752" spans="1:23" ht="21" customHeight="1" x14ac:dyDescent="0.15">
      <c r="A752" s="70"/>
      <c r="B752" s="71"/>
      <c r="C752" s="71"/>
      <c r="D752" s="71"/>
      <c r="E752" s="71"/>
      <c r="F752" s="71"/>
      <c r="G752" s="71"/>
      <c r="H752" s="71"/>
      <c r="I752" s="72"/>
      <c r="J752" s="73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1"/>
    </row>
    <row r="753" spans="1:23" ht="21" customHeight="1" x14ac:dyDescent="0.15">
      <c r="A753" s="70"/>
      <c r="B753" s="71"/>
      <c r="C753" s="71"/>
      <c r="D753" s="71"/>
      <c r="E753" s="71"/>
      <c r="F753" s="71"/>
      <c r="G753" s="71"/>
      <c r="H753" s="71"/>
      <c r="I753" s="72"/>
      <c r="J753" s="73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1"/>
    </row>
    <row r="754" spans="1:23" ht="21" customHeight="1" x14ac:dyDescent="0.15">
      <c r="A754" s="70"/>
      <c r="B754" s="71"/>
      <c r="C754" s="71"/>
      <c r="D754" s="71"/>
      <c r="E754" s="71"/>
      <c r="F754" s="71"/>
      <c r="G754" s="71"/>
      <c r="H754" s="71"/>
      <c r="I754" s="72"/>
      <c r="J754" s="73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1"/>
    </row>
    <row r="755" spans="1:23" ht="21" customHeight="1" x14ac:dyDescent="0.15">
      <c r="A755" s="70"/>
      <c r="B755" s="71"/>
      <c r="C755" s="71"/>
      <c r="D755" s="71"/>
      <c r="E755" s="71"/>
      <c r="F755" s="71"/>
      <c r="G755" s="71"/>
      <c r="H755" s="71"/>
      <c r="I755" s="72"/>
      <c r="J755" s="73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1"/>
    </row>
    <row r="756" spans="1:23" ht="21" customHeight="1" x14ac:dyDescent="0.15">
      <c r="A756" s="70"/>
      <c r="B756" s="71"/>
      <c r="C756" s="71"/>
      <c r="D756" s="71"/>
      <c r="E756" s="71"/>
      <c r="F756" s="71"/>
      <c r="G756" s="71"/>
      <c r="H756" s="71"/>
      <c r="I756" s="72"/>
      <c r="J756" s="73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1"/>
    </row>
    <row r="757" spans="1:23" ht="21" customHeight="1" x14ac:dyDescent="0.15">
      <c r="A757" s="70"/>
      <c r="B757" s="71"/>
      <c r="C757" s="71"/>
      <c r="D757" s="71"/>
      <c r="E757" s="71"/>
      <c r="F757" s="71"/>
      <c r="G757" s="71"/>
      <c r="H757" s="71"/>
      <c r="I757" s="72"/>
      <c r="J757" s="73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1"/>
    </row>
    <row r="758" spans="1:23" ht="21" customHeight="1" x14ac:dyDescent="0.15">
      <c r="A758" s="70"/>
      <c r="B758" s="71"/>
      <c r="C758" s="71"/>
      <c r="D758" s="71"/>
      <c r="E758" s="71"/>
      <c r="F758" s="71"/>
      <c r="G758" s="71"/>
      <c r="H758" s="71"/>
      <c r="I758" s="72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1"/>
    </row>
    <row r="759" spans="1:23" ht="21" customHeight="1" x14ac:dyDescent="0.15">
      <c r="A759" s="70"/>
      <c r="B759" s="71"/>
      <c r="C759" s="71"/>
      <c r="D759" s="71"/>
      <c r="E759" s="71"/>
      <c r="F759" s="71"/>
      <c r="G759" s="71"/>
      <c r="H759" s="71"/>
      <c r="I759" s="72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1"/>
    </row>
    <row r="760" spans="1:23" ht="21" customHeight="1" x14ac:dyDescent="0.15">
      <c r="A760" s="70"/>
      <c r="B760" s="71"/>
      <c r="C760" s="71"/>
      <c r="D760" s="71"/>
      <c r="E760" s="71"/>
      <c r="F760" s="71"/>
      <c r="G760" s="71"/>
      <c r="H760" s="71"/>
      <c r="I760" s="72"/>
      <c r="J760" s="73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1"/>
    </row>
    <row r="761" spans="1:23" ht="21" customHeight="1" x14ac:dyDescent="0.15">
      <c r="A761" s="70"/>
      <c r="B761" s="71"/>
      <c r="C761" s="71"/>
      <c r="D761" s="71"/>
      <c r="E761" s="71"/>
      <c r="F761" s="71"/>
      <c r="G761" s="71"/>
      <c r="H761" s="71"/>
      <c r="I761" s="72"/>
      <c r="J761" s="73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1"/>
    </row>
    <row r="762" spans="1:23" ht="21" customHeight="1" x14ac:dyDescent="0.15">
      <c r="A762" s="70"/>
      <c r="B762" s="71"/>
      <c r="C762" s="71"/>
      <c r="D762" s="71"/>
      <c r="E762" s="71"/>
      <c r="F762" s="71"/>
      <c r="G762" s="71"/>
      <c r="H762" s="71"/>
      <c r="I762" s="72"/>
      <c r="J762" s="73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1"/>
    </row>
    <row r="763" spans="1:23" ht="21" customHeight="1" x14ac:dyDescent="0.15">
      <c r="A763" s="70"/>
      <c r="B763" s="71"/>
      <c r="C763" s="71"/>
      <c r="D763" s="71"/>
      <c r="E763" s="71"/>
      <c r="F763" s="71"/>
      <c r="G763" s="71"/>
      <c r="H763" s="71"/>
      <c r="I763" s="72"/>
      <c r="J763" s="73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1"/>
    </row>
    <row r="764" spans="1:23" ht="21" customHeight="1" x14ac:dyDescent="0.15">
      <c r="A764" s="70"/>
      <c r="B764" s="71"/>
      <c r="C764" s="71"/>
      <c r="D764" s="71"/>
      <c r="E764" s="71"/>
      <c r="F764" s="71"/>
      <c r="G764" s="71"/>
      <c r="H764" s="71"/>
      <c r="I764" s="72"/>
      <c r="J764" s="73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1"/>
    </row>
    <row r="765" spans="1:23" ht="21" customHeight="1" x14ac:dyDescent="0.15">
      <c r="A765" s="70"/>
      <c r="B765" s="71"/>
      <c r="C765" s="71"/>
      <c r="D765" s="71"/>
      <c r="E765" s="71"/>
      <c r="F765" s="71"/>
      <c r="G765" s="71"/>
      <c r="H765" s="71"/>
      <c r="I765" s="72"/>
      <c r="J765" s="73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1"/>
    </row>
    <row r="766" spans="1:23" ht="21" customHeight="1" x14ac:dyDescent="0.15">
      <c r="A766" s="70"/>
      <c r="B766" s="71"/>
      <c r="C766" s="71"/>
      <c r="D766" s="71"/>
      <c r="E766" s="71"/>
      <c r="F766" s="71"/>
      <c r="G766" s="71"/>
      <c r="H766" s="71"/>
      <c r="I766" s="72"/>
      <c r="J766" s="73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1"/>
    </row>
    <row r="767" spans="1:23" ht="21" customHeight="1" x14ac:dyDescent="0.15">
      <c r="A767" s="70"/>
      <c r="B767" s="71"/>
      <c r="C767" s="71"/>
      <c r="D767" s="71"/>
      <c r="E767" s="71"/>
      <c r="F767" s="71"/>
      <c r="G767" s="71"/>
      <c r="H767" s="71"/>
      <c r="I767" s="72"/>
      <c r="J767" s="73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1"/>
    </row>
    <row r="768" spans="1:23" ht="21" customHeight="1" x14ac:dyDescent="0.15">
      <c r="A768" s="70"/>
      <c r="B768" s="71"/>
      <c r="C768" s="71"/>
      <c r="D768" s="71"/>
      <c r="E768" s="71"/>
      <c r="F768" s="71"/>
      <c r="G768" s="71"/>
      <c r="H768" s="71"/>
      <c r="I768" s="72"/>
      <c r="J768" s="73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1"/>
    </row>
    <row r="769" spans="1:23" ht="21" customHeight="1" x14ac:dyDescent="0.15">
      <c r="A769" s="70"/>
      <c r="B769" s="71"/>
      <c r="C769" s="71"/>
      <c r="D769" s="71"/>
      <c r="E769" s="71"/>
      <c r="F769" s="71"/>
      <c r="G769" s="71"/>
      <c r="H769" s="71"/>
      <c r="I769" s="72"/>
      <c r="J769" s="73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1"/>
    </row>
    <row r="770" spans="1:23" ht="21" customHeight="1" x14ac:dyDescent="0.15">
      <c r="A770" s="70"/>
      <c r="B770" s="71"/>
      <c r="C770" s="71"/>
      <c r="D770" s="71"/>
      <c r="E770" s="71"/>
      <c r="F770" s="71"/>
      <c r="G770" s="71"/>
      <c r="H770" s="71"/>
      <c r="I770" s="72"/>
      <c r="J770" s="73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1"/>
    </row>
    <row r="771" spans="1:23" ht="21" customHeight="1" x14ac:dyDescent="0.15">
      <c r="A771" s="70"/>
      <c r="B771" s="71"/>
      <c r="C771" s="71"/>
      <c r="D771" s="71"/>
      <c r="E771" s="71"/>
      <c r="F771" s="71"/>
      <c r="G771" s="71"/>
      <c r="H771" s="71"/>
      <c r="I771" s="72"/>
      <c r="J771" s="73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1"/>
    </row>
    <row r="772" spans="1:23" ht="21" customHeight="1" x14ac:dyDescent="0.15">
      <c r="A772" s="70"/>
      <c r="B772" s="71"/>
      <c r="C772" s="71"/>
      <c r="D772" s="71"/>
      <c r="E772" s="71"/>
      <c r="F772" s="71"/>
      <c r="G772" s="71"/>
      <c r="H772" s="71"/>
      <c r="I772" s="72"/>
      <c r="J772" s="73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1"/>
    </row>
    <row r="773" spans="1:23" ht="21" customHeight="1" x14ac:dyDescent="0.15">
      <c r="A773" s="70"/>
      <c r="B773" s="71"/>
      <c r="C773" s="71"/>
      <c r="D773" s="71"/>
      <c r="E773" s="71"/>
      <c r="F773" s="71"/>
      <c r="G773" s="71"/>
      <c r="H773" s="71"/>
      <c r="I773" s="72"/>
      <c r="J773" s="73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1"/>
    </row>
    <row r="774" spans="1:23" ht="21" customHeight="1" x14ac:dyDescent="0.15">
      <c r="A774" s="70"/>
      <c r="B774" s="71"/>
      <c r="C774" s="71"/>
      <c r="D774" s="71"/>
      <c r="E774" s="71"/>
      <c r="F774" s="71"/>
      <c r="G774" s="71"/>
      <c r="H774" s="71"/>
      <c r="I774" s="72"/>
      <c r="J774" s="73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1"/>
    </row>
    <row r="775" spans="1:23" ht="21" customHeight="1" x14ac:dyDescent="0.15">
      <c r="A775" s="70"/>
      <c r="B775" s="71"/>
      <c r="C775" s="71"/>
      <c r="D775" s="71"/>
      <c r="E775" s="71"/>
      <c r="F775" s="71"/>
      <c r="G775" s="71"/>
      <c r="H775" s="71"/>
      <c r="I775" s="72"/>
      <c r="J775" s="73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1"/>
    </row>
    <row r="776" spans="1:23" ht="21" customHeight="1" x14ac:dyDescent="0.15">
      <c r="A776" s="70"/>
      <c r="B776" s="71"/>
      <c r="C776" s="71"/>
      <c r="D776" s="71"/>
      <c r="E776" s="71"/>
      <c r="F776" s="71"/>
      <c r="G776" s="71"/>
      <c r="H776" s="71"/>
      <c r="I776" s="72"/>
      <c r="J776" s="73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1"/>
    </row>
    <row r="777" spans="1:23" ht="21" customHeight="1" x14ac:dyDescent="0.15">
      <c r="A777" s="70"/>
      <c r="B777" s="71"/>
      <c r="C777" s="71"/>
      <c r="D777" s="71"/>
      <c r="E777" s="71"/>
      <c r="F777" s="71"/>
      <c r="G777" s="71"/>
      <c r="H777" s="71"/>
      <c r="I777" s="72"/>
      <c r="J777" s="73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1"/>
    </row>
    <row r="778" spans="1:23" ht="21" customHeight="1" x14ac:dyDescent="0.15">
      <c r="A778" s="70"/>
      <c r="B778" s="71"/>
      <c r="C778" s="71"/>
      <c r="D778" s="71"/>
      <c r="E778" s="71"/>
      <c r="F778" s="71"/>
      <c r="G778" s="71"/>
      <c r="H778" s="71"/>
      <c r="I778" s="72"/>
      <c r="J778" s="73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1"/>
    </row>
    <row r="779" spans="1:23" ht="21" customHeight="1" x14ac:dyDescent="0.15">
      <c r="A779" s="70"/>
      <c r="B779" s="71"/>
      <c r="C779" s="71"/>
      <c r="D779" s="71"/>
      <c r="E779" s="71"/>
      <c r="F779" s="71"/>
      <c r="G779" s="71"/>
      <c r="H779" s="71"/>
      <c r="I779" s="72"/>
      <c r="J779" s="73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1"/>
    </row>
    <row r="780" spans="1:23" ht="21" customHeight="1" x14ac:dyDescent="0.15">
      <c r="A780" s="70"/>
      <c r="B780" s="71"/>
      <c r="C780" s="71"/>
      <c r="D780" s="71"/>
      <c r="E780" s="71"/>
      <c r="F780" s="71"/>
      <c r="G780" s="71"/>
      <c r="H780" s="71"/>
      <c r="I780" s="72"/>
      <c r="J780" s="73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1"/>
    </row>
    <row r="781" spans="1:23" ht="21" customHeight="1" x14ac:dyDescent="0.15">
      <c r="A781" s="70"/>
      <c r="B781" s="71"/>
      <c r="C781" s="71"/>
      <c r="D781" s="71"/>
      <c r="E781" s="71"/>
      <c r="F781" s="71"/>
      <c r="G781" s="71"/>
      <c r="H781" s="71"/>
      <c r="I781" s="72"/>
      <c r="J781" s="73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1"/>
    </row>
    <row r="782" spans="1:23" ht="21" customHeight="1" x14ac:dyDescent="0.15">
      <c r="A782" s="70"/>
      <c r="B782" s="71"/>
      <c r="C782" s="71"/>
      <c r="D782" s="71"/>
      <c r="E782" s="71"/>
      <c r="F782" s="71"/>
      <c r="G782" s="71"/>
      <c r="H782" s="71"/>
      <c r="I782" s="72"/>
      <c r="J782" s="73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1"/>
    </row>
    <row r="783" spans="1:23" ht="21" customHeight="1" x14ac:dyDescent="0.15">
      <c r="A783" s="70"/>
      <c r="B783" s="71"/>
      <c r="C783" s="71"/>
      <c r="D783" s="71"/>
      <c r="E783" s="71"/>
      <c r="F783" s="71"/>
      <c r="G783" s="71"/>
      <c r="H783" s="71"/>
      <c r="I783" s="72"/>
      <c r="J783" s="73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1"/>
    </row>
    <row r="784" spans="1:23" ht="21" customHeight="1" x14ac:dyDescent="0.15">
      <c r="A784" s="70"/>
      <c r="B784" s="71"/>
      <c r="C784" s="71"/>
      <c r="D784" s="71"/>
      <c r="E784" s="71"/>
      <c r="F784" s="71"/>
      <c r="G784" s="71"/>
      <c r="H784" s="71"/>
      <c r="I784" s="72"/>
      <c r="J784" s="73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1"/>
    </row>
    <row r="785" spans="1:23" ht="21" customHeight="1" x14ac:dyDescent="0.15">
      <c r="A785" s="70"/>
      <c r="B785" s="71"/>
      <c r="C785" s="71"/>
      <c r="D785" s="71"/>
      <c r="E785" s="71"/>
      <c r="F785" s="71"/>
      <c r="G785" s="71"/>
      <c r="H785" s="71"/>
      <c r="I785" s="72"/>
      <c r="J785" s="73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1"/>
    </row>
    <row r="786" spans="1:23" ht="21" customHeight="1" x14ac:dyDescent="0.15">
      <c r="A786" s="70"/>
      <c r="B786" s="71"/>
      <c r="C786" s="71"/>
      <c r="D786" s="71"/>
      <c r="E786" s="71"/>
      <c r="F786" s="71"/>
      <c r="G786" s="71"/>
      <c r="H786" s="71"/>
      <c r="I786" s="72"/>
      <c r="J786" s="73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1"/>
    </row>
    <row r="787" spans="1:23" ht="21" customHeight="1" x14ac:dyDescent="0.15">
      <c r="A787" s="70"/>
      <c r="B787" s="71"/>
      <c r="C787" s="71"/>
      <c r="D787" s="71"/>
      <c r="E787" s="71"/>
      <c r="F787" s="71"/>
      <c r="G787" s="71"/>
      <c r="H787" s="71"/>
      <c r="I787" s="72"/>
      <c r="J787" s="73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1"/>
    </row>
    <row r="788" spans="1:23" ht="21" customHeight="1" x14ac:dyDescent="0.15">
      <c r="A788" s="70"/>
      <c r="B788" s="71"/>
      <c r="C788" s="71"/>
      <c r="D788" s="71"/>
      <c r="E788" s="71"/>
      <c r="F788" s="71"/>
      <c r="G788" s="71"/>
      <c r="H788" s="71"/>
      <c r="I788" s="72"/>
      <c r="J788" s="73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1"/>
    </row>
    <row r="789" spans="1:23" ht="21" customHeight="1" x14ac:dyDescent="0.15">
      <c r="A789" s="70"/>
      <c r="B789" s="71"/>
      <c r="C789" s="71"/>
      <c r="D789" s="71"/>
      <c r="E789" s="71"/>
      <c r="F789" s="71"/>
      <c r="G789" s="71"/>
      <c r="H789" s="71"/>
      <c r="I789" s="72"/>
      <c r="J789" s="73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1"/>
    </row>
    <row r="790" spans="1:23" ht="21" customHeight="1" x14ac:dyDescent="0.15">
      <c r="A790" s="70"/>
      <c r="B790" s="71"/>
      <c r="C790" s="71"/>
      <c r="D790" s="71"/>
      <c r="E790" s="71"/>
      <c r="F790" s="71"/>
      <c r="G790" s="71"/>
      <c r="H790" s="71"/>
      <c r="I790" s="72"/>
      <c r="J790" s="73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1"/>
    </row>
    <row r="791" spans="1:23" ht="21" customHeight="1" x14ac:dyDescent="0.15">
      <c r="A791" s="70"/>
      <c r="B791" s="71"/>
      <c r="C791" s="71"/>
      <c r="D791" s="71"/>
      <c r="E791" s="71"/>
      <c r="F791" s="71"/>
      <c r="G791" s="71"/>
      <c r="H791" s="71"/>
      <c r="I791" s="72"/>
      <c r="J791" s="73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1"/>
    </row>
    <row r="792" spans="1:23" ht="21" customHeight="1" x14ac:dyDescent="0.15">
      <c r="A792" s="70"/>
      <c r="B792" s="71"/>
      <c r="C792" s="71"/>
      <c r="D792" s="71"/>
      <c r="E792" s="71"/>
      <c r="F792" s="71"/>
      <c r="G792" s="71"/>
      <c r="H792" s="71"/>
      <c r="I792" s="72"/>
      <c r="J792" s="73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1"/>
    </row>
    <row r="793" spans="1:23" ht="21" customHeight="1" x14ac:dyDescent="0.15">
      <c r="A793" s="70"/>
      <c r="B793" s="71"/>
      <c r="C793" s="71"/>
      <c r="D793" s="71"/>
      <c r="E793" s="71"/>
      <c r="F793" s="71"/>
      <c r="G793" s="71"/>
      <c r="H793" s="71"/>
      <c r="I793" s="72"/>
      <c r="J793" s="73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1"/>
    </row>
    <row r="794" spans="1:23" x14ac:dyDescent="0.15">
      <c r="A794" s="70"/>
      <c r="B794" s="71"/>
      <c r="C794" s="71"/>
      <c r="D794" s="71"/>
      <c r="E794" s="71"/>
      <c r="F794" s="71"/>
      <c r="G794" s="71"/>
      <c r="H794" s="71"/>
      <c r="I794" s="72"/>
      <c r="J794" s="73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1"/>
    </row>
    <row r="795" spans="1:23" x14ac:dyDescent="0.15">
      <c r="A795" s="70"/>
      <c r="B795" s="71"/>
      <c r="C795" s="71"/>
      <c r="D795" s="71"/>
      <c r="E795" s="71"/>
      <c r="F795" s="71"/>
      <c r="G795" s="71"/>
      <c r="H795" s="71"/>
      <c r="I795" s="72"/>
      <c r="J795" s="73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1"/>
    </row>
    <row r="796" spans="1:23" x14ac:dyDescent="0.15">
      <c r="A796" s="70"/>
      <c r="B796" s="71"/>
      <c r="C796" s="71"/>
      <c r="D796" s="71"/>
      <c r="E796" s="71"/>
      <c r="F796" s="71"/>
      <c r="G796" s="71"/>
      <c r="H796" s="71"/>
      <c r="I796" s="72"/>
      <c r="J796" s="73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1"/>
    </row>
    <row r="797" spans="1:23" x14ac:dyDescent="0.15">
      <c r="A797" s="70"/>
      <c r="B797" s="71"/>
      <c r="C797" s="71"/>
      <c r="D797" s="71"/>
      <c r="E797" s="71"/>
      <c r="F797" s="71"/>
      <c r="G797" s="71"/>
      <c r="H797" s="71"/>
      <c r="I797" s="72"/>
      <c r="J797" s="73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1"/>
    </row>
    <row r="798" spans="1:23" x14ac:dyDescent="0.15">
      <c r="A798" s="70"/>
      <c r="B798" s="71"/>
      <c r="C798" s="71"/>
      <c r="D798" s="71"/>
      <c r="E798" s="71"/>
      <c r="F798" s="71"/>
      <c r="G798" s="71"/>
      <c r="H798" s="71"/>
      <c r="I798" s="72"/>
      <c r="J798" s="73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1"/>
    </row>
    <row r="799" spans="1:23" x14ac:dyDescent="0.15">
      <c r="A799" s="70"/>
      <c r="B799" s="71"/>
      <c r="C799" s="71"/>
      <c r="D799" s="71"/>
      <c r="E799" s="71"/>
      <c r="F799" s="71"/>
      <c r="G799" s="71"/>
      <c r="H799" s="71"/>
      <c r="I799" s="72"/>
      <c r="J799" s="73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1"/>
    </row>
    <row r="800" spans="1:23" x14ac:dyDescent="0.15">
      <c r="A800" s="70"/>
      <c r="B800" s="71"/>
      <c r="C800" s="71"/>
      <c r="D800" s="71"/>
      <c r="E800" s="71"/>
      <c r="F800" s="71"/>
      <c r="G800" s="71"/>
      <c r="H800" s="71"/>
      <c r="I800" s="72"/>
      <c r="J800" s="73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1"/>
    </row>
    <row r="801" spans="1:23" x14ac:dyDescent="0.15">
      <c r="A801" s="70"/>
      <c r="B801" s="71"/>
      <c r="C801" s="71"/>
      <c r="D801" s="71"/>
      <c r="E801" s="71"/>
      <c r="F801" s="71"/>
      <c r="G801" s="71"/>
      <c r="H801" s="71"/>
      <c r="I801" s="72"/>
      <c r="J801" s="73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1"/>
    </row>
    <row r="802" spans="1:23" x14ac:dyDescent="0.15">
      <c r="A802" s="70"/>
      <c r="B802" s="71"/>
      <c r="C802" s="71"/>
      <c r="D802" s="71"/>
      <c r="E802" s="71"/>
      <c r="F802" s="71"/>
      <c r="G802" s="71"/>
      <c r="H802" s="71"/>
      <c r="I802" s="72"/>
      <c r="J802" s="73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1"/>
    </row>
    <row r="803" spans="1:23" x14ac:dyDescent="0.15">
      <c r="A803" s="70"/>
      <c r="B803" s="71"/>
      <c r="C803" s="71"/>
      <c r="D803" s="71"/>
      <c r="E803" s="71"/>
      <c r="F803" s="71"/>
      <c r="G803" s="71"/>
      <c r="H803" s="71"/>
      <c r="I803" s="72"/>
      <c r="J803" s="73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1"/>
    </row>
    <row r="804" spans="1:23" x14ac:dyDescent="0.15">
      <c r="A804" s="70"/>
      <c r="B804" s="71"/>
      <c r="C804" s="71"/>
      <c r="D804" s="71"/>
      <c r="E804" s="71"/>
      <c r="F804" s="71"/>
      <c r="G804" s="71"/>
      <c r="H804" s="71"/>
      <c r="I804" s="72"/>
      <c r="J804" s="73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1"/>
    </row>
    <row r="805" spans="1:23" x14ac:dyDescent="0.15">
      <c r="A805" s="70"/>
      <c r="B805" s="71"/>
      <c r="C805" s="71"/>
      <c r="D805" s="71"/>
      <c r="E805" s="71"/>
      <c r="F805" s="71"/>
      <c r="G805" s="71"/>
      <c r="H805" s="71"/>
      <c r="I805" s="72"/>
      <c r="J805" s="73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1"/>
    </row>
    <row r="806" spans="1:23" x14ac:dyDescent="0.15">
      <c r="A806" s="70"/>
      <c r="B806" s="71"/>
      <c r="C806" s="71"/>
      <c r="D806" s="71"/>
      <c r="E806" s="71"/>
      <c r="F806" s="71"/>
      <c r="G806" s="71"/>
      <c r="H806" s="71"/>
      <c r="I806" s="72"/>
      <c r="J806" s="73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1"/>
    </row>
    <row r="807" spans="1:23" x14ac:dyDescent="0.15">
      <c r="A807" s="70"/>
      <c r="B807" s="71"/>
      <c r="C807" s="71"/>
      <c r="D807" s="71"/>
      <c r="E807" s="71"/>
      <c r="F807" s="71"/>
      <c r="G807" s="71"/>
      <c r="H807" s="71"/>
      <c r="I807" s="72"/>
      <c r="J807" s="73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1"/>
    </row>
    <row r="808" spans="1:23" x14ac:dyDescent="0.15">
      <c r="A808" s="70"/>
      <c r="B808" s="71"/>
      <c r="C808" s="71"/>
      <c r="D808" s="71"/>
      <c r="E808" s="71"/>
      <c r="F808" s="71"/>
      <c r="G808" s="71"/>
      <c r="H808" s="71"/>
      <c r="I808" s="72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1"/>
    </row>
    <row r="809" spans="1:23" x14ac:dyDescent="0.15">
      <c r="A809" s="70"/>
      <c r="B809" s="71"/>
      <c r="C809" s="71"/>
      <c r="D809" s="71"/>
      <c r="E809" s="71"/>
      <c r="F809" s="71"/>
      <c r="G809" s="71"/>
      <c r="H809" s="71"/>
      <c r="I809" s="72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1"/>
    </row>
    <row r="810" spans="1:23" x14ac:dyDescent="0.15">
      <c r="A810" s="70"/>
      <c r="B810" s="71"/>
      <c r="C810" s="71"/>
      <c r="D810" s="71"/>
      <c r="E810" s="71"/>
      <c r="F810" s="71"/>
      <c r="G810" s="71"/>
      <c r="H810" s="71"/>
      <c r="I810" s="72"/>
      <c r="J810" s="73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1"/>
    </row>
    <row r="811" spans="1:23" x14ac:dyDescent="0.15">
      <c r="A811" s="70"/>
      <c r="B811" s="71"/>
      <c r="C811" s="71"/>
      <c r="D811" s="71"/>
      <c r="E811" s="71"/>
      <c r="F811" s="71"/>
      <c r="G811" s="71"/>
      <c r="H811" s="71"/>
      <c r="I811" s="72"/>
      <c r="J811" s="73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1"/>
    </row>
    <row r="812" spans="1:23" x14ac:dyDescent="0.15">
      <c r="A812" s="70"/>
      <c r="B812" s="71"/>
      <c r="C812" s="71"/>
      <c r="D812" s="71"/>
      <c r="E812" s="71"/>
      <c r="F812" s="71"/>
      <c r="G812" s="71"/>
      <c r="H812" s="71"/>
      <c r="I812" s="72"/>
      <c r="J812" s="73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1"/>
    </row>
    <row r="813" spans="1:23" x14ac:dyDescent="0.15">
      <c r="A813" s="70"/>
      <c r="B813" s="71"/>
      <c r="C813" s="71"/>
      <c r="D813" s="71"/>
      <c r="E813" s="71"/>
      <c r="F813" s="71"/>
      <c r="G813" s="71"/>
      <c r="H813" s="71"/>
      <c r="I813" s="72"/>
      <c r="J813" s="73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1"/>
    </row>
    <row r="814" spans="1:23" x14ac:dyDescent="0.15">
      <c r="A814" s="70"/>
      <c r="B814" s="71"/>
      <c r="C814" s="71"/>
      <c r="D814" s="71"/>
      <c r="E814" s="71"/>
      <c r="F814" s="71"/>
      <c r="G814" s="71"/>
      <c r="H814" s="71"/>
      <c r="I814" s="72"/>
      <c r="J814" s="73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1"/>
    </row>
    <row r="815" spans="1:23" x14ac:dyDescent="0.15">
      <c r="A815" s="70"/>
      <c r="B815" s="71"/>
      <c r="C815" s="71"/>
      <c r="D815" s="71"/>
      <c r="E815" s="71"/>
      <c r="F815" s="71"/>
      <c r="G815" s="71"/>
      <c r="H815" s="71"/>
      <c r="I815" s="72"/>
      <c r="J815" s="73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1"/>
    </row>
    <row r="816" spans="1:23" x14ac:dyDescent="0.15">
      <c r="A816" s="70"/>
      <c r="B816" s="71"/>
      <c r="C816" s="71"/>
      <c r="D816" s="71"/>
      <c r="E816" s="71"/>
      <c r="F816" s="71"/>
      <c r="G816" s="71"/>
      <c r="H816" s="71"/>
      <c r="I816" s="72"/>
      <c r="J816" s="73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1"/>
    </row>
    <row r="817" spans="1:23" x14ac:dyDescent="0.15">
      <c r="A817" s="70"/>
      <c r="B817" s="71"/>
      <c r="C817" s="71"/>
      <c r="D817" s="71"/>
      <c r="E817" s="71"/>
      <c r="F817" s="71"/>
      <c r="G817" s="71"/>
      <c r="H817" s="71"/>
      <c r="I817" s="72"/>
      <c r="J817" s="73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1"/>
    </row>
    <row r="818" spans="1:23" x14ac:dyDescent="0.15">
      <c r="A818" s="70"/>
      <c r="B818" s="71"/>
      <c r="C818" s="71"/>
      <c r="D818" s="71"/>
      <c r="E818" s="71"/>
      <c r="F818" s="71"/>
      <c r="G818" s="71"/>
      <c r="H818" s="71"/>
      <c r="I818" s="72"/>
      <c r="J818" s="73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1"/>
    </row>
    <row r="819" spans="1:23" x14ac:dyDescent="0.15">
      <c r="A819" s="70"/>
      <c r="B819" s="71"/>
      <c r="C819" s="71"/>
      <c r="D819" s="71"/>
      <c r="E819" s="71"/>
      <c r="F819" s="71"/>
      <c r="G819" s="71"/>
      <c r="H819" s="71"/>
      <c r="I819" s="72"/>
      <c r="J819" s="73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1"/>
    </row>
    <row r="820" spans="1:23" x14ac:dyDescent="0.15">
      <c r="A820" s="70"/>
      <c r="B820" s="71"/>
      <c r="C820" s="71"/>
      <c r="D820" s="71"/>
      <c r="E820" s="71"/>
      <c r="F820" s="71"/>
      <c r="G820" s="71"/>
      <c r="H820" s="71"/>
      <c r="I820" s="72"/>
      <c r="J820" s="73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1"/>
    </row>
    <row r="821" spans="1:23" x14ac:dyDescent="0.15">
      <c r="A821" s="70"/>
      <c r="B821" s="71"/>
      <c r="C821" s="71"/>
      <c r="D821" s="71"/>
      <c r="E821" s="71"/>
      <c r="F821" s="71"/>
      <c r="G821" s="71"/>
      <c r="H821" s="71"/>
      <c r="I821" s="72"/>
      <c r="J821" s="73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1"/>
    </row>
    <row r="822" spans="1:23" x14ac:dyDescent="0.15">
      <c r="A822" s="70"/>
      <c r="B822" s="71"/>
      <c r="C822" s="71"/>
      <c r="D822" s="71"/>
      <c r="E822" s="71"/>
      <c r="F822" s="71"/>
      <c r="G822" s="71"/>
      <c r="H822" s="71"/>
      <c r="I822" s="72"/>
      <c r="J822" s="73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1"/>
    </row>
    <row r="823" spans="1:23" x14ac:dyDescent="0.15">
      <c r="A823" s="70"/>
      <c r="B823" s="71"/>
      <c r="C823" s="71"/>
      <c r="D823" s="71"/>
      <c r="E823" s="71"/>
      <c r="F823" s="71"/>
      <c r="G823" s="71"/>
      <c r="H823" s="71"/>
      <c r="I823" s="72"/>
      <c r="J823" s="73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1"/>
    </row>
    <row r="824" spans="1:23" x14ac:dyDescent="0.15">
      <c r="A824" s="70"/>
      <c r="B824" s="71"/>
      <c r="C824" s="71"/>
      <c r="D824" s="71"/>
      <c r="E824" s="71"/>
      <c r="F824" s="71"/>
      <c r="G824" s="71"/>
      <c r="H824" s="71"/>
      <c r="I824" s="72"/>
      <c r="J824" s="73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1"/>
    </row>
    <row r="825" spans="1:23" x14ac:dyDescent="0.15">
      <c r="A825" s="70"/>
      <c r="B825" s="71"/>
      <c r="C825" s="71"/>
      <c r="D825" s="71"/>
      <c r="E825" s="71"/>
      <c r="F825" s="71"/>
      <c r="G825" s="71"/>
      <c r="H825" s="71"/>
      <c r="I825" s="72"/>
      <c r="J825" s="73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1"/>
    </row>
    <row r="826" spans="1:23" x14ac:dyDescent="0.15">
      <c r="A826" s="70"/>
      <c r="B826" s="71"/>
      <c r="C826" s="71"/>
      <c r="D826" s="71"/>
      <c r="E826" s="71"/>
      <c r="F826" s="71"/>
      <c r="G826" s="71"/>
      <c r="H826" s="71"/>
      <c r="I826" s="72"/>
      <c r="J826" s="73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1"/>
    </row>
    <row r="827" spans="1:23" x14ac:dyDescent="0.15">
      <c r="A827" s="70"/>
      <c r="B827" s="71"/>
      <c r="C827" s="71"/>
      <c r="D827" s="71"/>
      <c r="E827" s="71"/>
      <c r="F827" s="71"/>
      <c r="G827" s="71"/>
      <c r="H827" s="71"/>
      <c r="I827" s="72"/>
      <c r="J827" s="73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1"/>
    </row>
    <row r="828" spans="1:23" x14ac:dyDescent="0.15">
      <c r="A828" s="70"/>
      <c r="B828" s="71"/>
      <c r="C828" s="71"/>
      <c r="D828" s="71"/>
      <c r="E828" s="71"/>
      <c r="F828" s="71"/>
      <c r="G828" s="71"/>
      <c r="H828" s="71"/>
      <c r="I828" s="72"/>
      <c r="J828" s="73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1"/>
    </row>
    <row r="829" spans="1:23" x14ac:dyDescent="0.15">
      <c r="A829" s="70"/>
      <c r="B829" s="71"/>
      <c r="C829" s="71"/>
      <c r="D829" s="71"/>
      <c r="E829" s="71"/>
      <c r="F829" s="71"/>
      <c r="G829" s="71"/>
      <c r="H829" s="71"/>
      <c r="I829" s="72"/>
      <c r="J829" s="73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1"/>
    </row>
    <row r="830" spans="1:23" x14ac:dyDescent="0.15">
      <c r="A830" s="70"/>
      <c r="B830" s="71"/>
      <c r="C830" s="71"/>
      <c r="D830" s="71"/>
      <c r="E830" s="71"/>
      <c r="F830" s="71"/>
      <c r="G830" s="71"/>
      <c r="H830" s="71"/>
      <c r="I830" s="72"/>
      <c r="J830" s="73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1"/>
    </row>
    <row r="831" spans="1:23" x14ac:dyDescent="0.15">
      <c r="A831" s="70"/>
      <c r="B831" s="71"/>
      <c r="C831" s="71"/>
      <c r="D831" s="71"/>
      <c r="E831" s="71"/>
      <c r="F831" s="71"/>
      <c r="G831" s="71"/>
      <c r="H831" s="71"/>
      <c r="I831" s="72"/>
      <c r="J831" s="73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1"/>
    </row>
    <row r="832" spans="1:23" x14ac:dyDescent="0.15">
      <c r="A832" s="70"/>
      <c r="B832" s="71"/>
      <c r="C832" s="71"/>
      <c r="D832" s="71"/>
      <c r="E832" s="71"/>
      <c r="F832" s="71"/>
      <c r="G832" s="71"/>
      <c r="H832" s="71"/>
      <c r="I832" s="72"/>
      <c r="J832" s="73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1"/>
    </row>
    <row r="833" spans="1:23" x14ac:dyDescent="0.15">
      <c r="A833" s="70"/>
      <c r="B833" s="71"/>
      <c r="C833" s="71"/>
      <c r="D833" s="71"/>
      <c r="E833" s="71"/>
      <c r="F833" s="71"/>
      <c r="G833" s="71"/>
      <c r="H833" s="71"/>
      <c r="I833" s="72"/>
      <c r="J833" s="73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1"/>
    </row>
    <row r="834" spans="1:23" x14ac:dyDescent="0.15">
      <c r="A834" s="70"/>
      <c r="B834" s="71"/>
      <c r="C834" s="71"/>
      <c r="D834" s="71"/>
      <c r="E834" s="71"/>
      <c r="F834" s="71"/>
      <c r="G834" s="71"/>
      <c r="H834" s="71"/>
      <c r="I834" s="72"/>
      <c r="J834" s="73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1"/>
    </row>
    <row r="835" spans="1:23" x14ac:dyDescent="0.15">
      <c r="A835" s="70"/>
      <c r="B835" s="71"/>
      <c r="C835" s="71"/>
      <c r="D835" s="71"/>
      <c r="E835" s="71"/>
      <c r="F835" s="71"/>
      <c r="G835" s="71"/>
      <c r="H835" s="71"/>
      <c r="I835" s="72"/>
      <c r="J835" s="73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1"/>
    </row>
    <row r="836" spans="1:23" x14ac:dyDescent="0.15">
      <c r="A836" s="70"/>
      <c r="B836" s="71"/>
      <c r="C836" s="71"/>
      <c r="D836" s="71"/>
      <c r="E836" s="71"/>
      <c r="F836" s="71"/>
      <c r="G836" s="71"/>
      <c r="H836" s="71"/>
      <c r="I836" s="72"/>
      <c r="J836" s="73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1"/>
    </row>
    <row r="837" spans="1:23" x14ac:dyDescent="0.15">
      <c r="A837" s="70"/>
      <c r="B837" s="71"/>
      <c r="C837" s="71"/>
      <c r="D837" s="71"/>
      <c r="E837" s="71"/>
      <c r="F837" s="71"/>
      <c r="G837" s="71"/>
      <c r="H837" s="71"/>
      <c r="I837" s="72"/>
      <c r="J837" s="73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1"/>
    </row>
    <row r="838" spans="1:23" x14ac:dyDescent="0.15">
      <c r="A838" s="70"/>
      <c r="B838" s="71"/>
      <c r="C838" s="71"/>
      <c r="D838" s="71"/>
      <c r="E838" s="71"/>
      <c r="F838" s="71"/>
      <c r="G838" s="71"/>
      <c r="H838" s="71"/>
      <c r="I838" s="72"/>
      <c r="J838" s="73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1"/>
    </row>
    <row r="839" spans="1:23" x14ac:dyDescent="0.15">
      <c r="A839" s="70"/>
      <c r="B839" s="71"/>
      <c r="C839" s="71"/>
      <c r="D839" s="71"/>
      <c r="E839" s="71"/>
      <c r="F839" s="71"/>
      <c r="G839" s="71"/>
      <c r="H839" s="71"/>
      <c r="I839" s="72"/>
      <c r="J839" s="73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1"/>
    </row>
    <row r="840" spans="1:23" x14ac:dyDescent="0.15">
      <c r="A840" s="70"/>
      <c r="B840" s="71"/>
      <c r="C840" s="71"/>
      <c r="D840" s="71"/>
      <c r="E840" s="71"/>
      <c r="F840" s="71"/>
      <c r="G840" s="71"/>
      <c r="H840" s="71"/>
      <c r="I840" s="72"/>
      <c r="J840" s="73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1"/>
    </row>
    <row r="841" spans="1:23" x14ac:dyDescent="0.15">
      <c r="A841" s="70"/>
      <c r="B841" s="71"/>
      <c r="C841" s="71"/>
      <c r="D841" s="71"/>
      <c r="E841" s="71"/>
      <c r="F841" s="71"/>
      <c r="G841" s="71"/>
      <c r="H841" s="71"/>
      <c r="I841" s="72"/>
      <c r="J841" s="73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1"/>
    </row>
    <row r="842" spans="1:23" x14ac:dyDescent="0.15">
      <c r="A842" s="70"/>
      <c r="B842" s="71"/>
      <c r="C842" s="71"/>
      <c r="D842" s="71"/>
      <c r="E842" s="71"/>
      <c r="F842" s="71"/>
      <c r="G842" s="71"/>
      <c r="H842" s="71"/>
      <c r="I842" s="72"/>
      <c r="J842" s="73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1"/>
    </row>
    <row r="843" spans="1:23" x14ac:dyDescent="0.15">
      <c r="A843" s="70"/>
      <c r="B843" s="71"/>
      <c r="C843" s="71"/>
      <c r="D843" s="71"/>
      <c r="E843" s="71"/>
      <c r="F843" s="71"/>
      <c r="G843" s="71"/>
      <c r="H843" s="71"/>
      <c r="I843" s="72"/>
      <c r="J843" s="73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1"/>
    </row>
    <row r="844" spans="1:23" x14ac:dyDescent="0.15">
      <c r="A844" s="70"/>
      <c r="B844" s="71"/>
      <c r="C844" s="71"/>
      <c r="D844" s="71"/>
      <c r="E844" s="71"/>
      <c r="F844" s="71"/>
      <c r="G844" s="71"/>
      <c r="H844" s="71"/>
      <c r="I844" s="72"/>
      <c r="J844" s="73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1"/>
    </row>
    <row r="845" spans="1:23" x14ac:dyDescent="0.15">
      <c r="A845" s="70"/>
      <c r="B845" s="71"/>
      <c r="C845" s="71"/>
      <c r="D845" s="71"/>
      <c r="E845" s="71"/>
      <c r="F845" s="71"/>
      <c r="G845" s="71"/>
      <c r="H845" s="71"/>
      <c r="I845" s="72"/>
      <c r="J845" s="73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1"/>
    </row>
    <row r="846" spans="1:23" x14ac:dyDescent="0.15">
      <c r="A846" s="70"/>
      <c r="B846" s="71"/>
      <c r="C846" s="71"/>
      <c r="D846" s="71"/>
      <c r="E846" s="71"/>
      <c r="F846" s="71"/>
      <c r="G846" s="71"/>
      <c r="H846" s="71"/>
      <c r="I846" s="72"/>
      <c r="J846" s="73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1"/>
    </row>
    <row r="847" spans="1:23" x14ac:dyDescent="0.15">
      <c r="A847" s="70"/>
      <c r="B847" s="71"/>
      <c r="C847" s="71"/>
      <c r="D847" s="71"/>
      <c r="E847" s="71"/>
      <c r="F847" s="71"/>
      <c r="G847" s="71"/>
      <c r="H847" s="71"/>
      <c r="I847" s="72"/>
      <c r="J847" s="73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1"/>
    </row>
    <row r="848" spans="1:23" x14ac:dyDescent="0.15">
      <c r="A848" s="70"/>
      <c r="B848" s="71"/>
      <c r="C848" s="71"/>
      <c r="D848" s="71"/>
      <c r="E848" s="71"/>
      <c r="F848" s="71"/>
      <c r="G848" s="71"/>
      <c r="H848" s="71"/>
      <c r="I848" s="72"/>
      <c r="J848" s="73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1"/>
    </row>
    <row r="849" spans="1:23" x14ac:dyDescent="0.15">
      <c r="A849" s="70"/>
      <c r="B849" s="71"/>
      <c r="C849" s="71"/>
      <c r="D849" s="71"/>
      <c r="E849" s="71"/>
      <c r="F849" s="71"/>
      <c r="G849" s="71"/>
      <c r="H849" s="71"/>
      <c r="I849" s="72"/>
      <c r="J849" s="73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1"/>
    </row>
    <row r="850" spans="1:23" x14ac:dyDescent="0.15">
      <c r="A850" s="70"/>
      <c r="B850" s="71"/>
      <c r="C850" s="71"/>
      <c r="D850" s="71"/>
      <c r="E850" s="71"/>
      <c r="F850" s="71"/>
      <c r="G850" s="71"/>
      <c r="H850" s="71"/>
      <c r="I850" s="72"/>
      <c r="J850" s="73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1"/>
    </row>
    <row r="851" spans="1:23" x14ac:dyDescent="0.15">
      <c r="A851" s="70"/>
      <c r="B851" s="71"/>
      <c r="C851" s="71"/>
      <c r="D851" s="71"/>
      <c r="E851" s="71"/>
      <c r="F851" s="71"/>
      <c r="G851" s="71"/>
      <c r="H851" s="71"/>
      <c r="I851" s="72"/>
      <c r="J851" s="73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1"/>
    </row>
    <row r="852" spans="1:23" x14ac:dyDescent="0.15">
      <c r="A852" s="70"/>
      <c r="B852" s="71"/>
      <c r="C852" s="71"/>
      <c r="D852" s="71"/>
      <c r="E852" s="71"/>
      <c r="F852" s="71"/>
      <c r="G852" s="71"/>
      <c r="H852" s="71"/>
      <c r="I852" s="72"/>
      <c r="J852" s="73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1"/>
    </row>
    <row r="853" spans="1:23" x14ac:dyDescent="0.15">
      <c r="A853" s="70"/>
      <c r="B853" s="71"/>
      <c r="C853" s="71"/>
      <c r="D853" s="71"/>
      <c r="E853" s="71"/>
      <c r="F853" s="71"/>
      <c r="G853" s="71"/>
      <c r="H853" s="71"/>
      <c r="I853" s="72"/>
      <c r="J853" s="73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1"/>
    </row>
    <row r="854" spans="1:23" x14ac:dyDescent="0.15">
      <c r="A854" s="70"/>
      <c r="B854" s="71"/>
      <c r="C854" s="71"/>
      <c r="D854" s="71"/>
      <c r="E854" s="71"/>
      <c r="F854" s="71"/>
      <c r="G854" s="71"/>
      <c r="H854" s="71"/>
      <c r="I854" s="72"/>
      <c r="J854" s="73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1"/>
    </row>
    <row r="855" spans="1:23" x14ac:dyDescent="0.15">
      <c r="A855" s="70"/>
      <c r="B855" s="71"/>
      <c r="C855" s="71"/>
      <c r="D855" s="71"/>
      <c r="E855" s="71"/>
      <c r="F855" s="71"/>
      <c r="G855" s="71"/>
      <c r="H855" s="71"/>
      <c r="I855" s="72"/>
      <c r="J855" s="73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1"/>
    </row>
    <row r="856" spans="1:23" x14ac:dyDescent="0.15">
      <c r="A856" s="70"/>
      <c r="B856" s="71"/>
      <c r="C856" s="71"/>
      <c r="D856" s="71"/>
      <c r="E856" s="71"/>
      <c r="F856" s="71"/>
      <c r="G856" s="71"/>
      <c r="H856" s="71"/>
      <c r="I856" s="72"/>
      <c r="J856" s="73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1"/>
    </row>
    <row r="857" spans="1:23" x14ac:dyDescent="0.15">
      <c r="A857" s="70"/>
      <c r="B857" s="71"/>
      <c r="C857" s="71"/>
      <c r="D857" s="71"/>
      <c r="E857" s="71"/>
      <c r="F857" s="71"/>
      <c r="G857" s="71"/>
      <c r="H857" s="71"/>
      <c r="I857" s="72"/>
      <c r="J857" s="73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1"/>
    </row>
    <row r="858" spans="1:23" x14ac:dyDescent="0.15">
      <c r="A858" s="70"/>
      <c r="B858" s="71"/>
      <c r="C858" s="71"/>
      <c r="D858" s="71"/>
      <c r="E858" s="71"/>
      <c r="F858" s="71"/>
      <c r="G858" s="71"/>
      <c r="H858" s="71"/>
      <c r="I858" s="72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1"/>
    </row>
    <row r="859" spans="1:23" x14ac:dyDescent="0.15">
      <c r="A859" s="70"/>
      <c r="B859" s="71"/>
      <c r="C859" s="71"/>
      <c r="D859" s="71"/>
      <c r="E859" s="71"/>
      <c r="F859" s="71"/>
      <c r="G859" s="71"/>
      <c r="H859" s="71"/>
      <c r="I859" s="72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1"/>
    </row>
    <row r="860" spans="1:23" x14ac:dyDescent="0.15">
      <c r="A860" s="70"/>
      <c r="B860" s="71"/>
      <c r="C860" s="71"/>
      <c r="D860" s="71"/>
      <c r="E860" s="71"/>
      <c r="F860" s="71"/>
      <c r="G860" s="71"/>
      <c r="H860" s="71"/>
      <c r="I860" s="72"/>
      <c r="J860" s="73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1"/>
    </row>
    <row r="861" spans="1:23" x14ac:dyDescent="0.15">
      <c r="A861" s="70"/>
      <c r="B861" s="71"/>
      <c r="C861" s="71"/>
      <c r="D861" s="71"/>
      <c r="E861" s="71"/>
      <c r="F861" s="71"/>
      <c r="G861" s="71"/>
      <c r="H861" s="71"/>
      <c r="I861" s="72"/>
      <c r="J861" s="73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1"/>
    </row>
    <row r="862" spans="1:23" x14ac:dyDescent="0.15">
      <c r="A862" s="70"/>
      <c r="B862" s="71"/>
      <c r="C862" s="71"/>
      <c r="D862" s="71"/>
      <c r="E862" s="71"/>
      <c r="F862" s="71"/>
      <c r="G862" s="71"/>
      <c r="H862" s="71"/>
      <c r="I862" s="72"/>
      <c r="J862" s="73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1"/>
    </row>
    <row r="863" spans="1:23" x14ac:dyDescent="0.15">
      <c r="A863" s="70"/>
      <c r="B863" s="71"/>
      <c r="C863" s="71"/>
      <c r="D863" s="71"/>
      <c r="E863" s="71"/>
      <c r="F863" s="71"/>
      <c r="G863" s="71"/>
      <c r="H863" s="71"/>
      <c r="I863" s="72"/>
      <c r="J863" s="73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1"/>
    </row>
    <row r="864" spans="1:23" x14ac:dyDescent="0.15">
      <c r="A864" s="70"/>
      <c r="B864" s="71"/>
      <c r="C864" s="71"/>
      <c r="D864" s="71"/>
      <c r="E864" s="71"/>
      <c r="F864" s="71"/>
      <c r="G864" s="71"/>
      <c r="H864" s="71"/>
      <c r="I864" s="72"/>
      <c r="J864" s="73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1"/>
    </row>
    <row r="865" spans="1:23" x14ac:dyDescent="0.15">
      <c r="A865" s="70"/>
      <c r="B865" s="71"/>
      <c r="C865" s="71"/>
      <c r="D865" s="71"/>
      <c r="E865" s="71"/>
      <c r="F865" s="71"/>
      <c r="G865" s="71"/>
      <c r="H865" s="71"/>
      <c r="I865" s="72"/>
      <c r="J865" s="73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1"/>
    </row>
    <row r="866" spans="1:23" x14ac:dyDescent="0.15">
      <c r="A866" s="70"/>
      <c r="B866" s="71"/>
      <c r="C866" s="71"/>
      <c r="D866" s="71"/>
      <c r="E866" s="71"/>
      <c r="F866" s="71"/>
      <c r="G866" s="71"/>
      <c r="H866" s="71"/>
      <c r="I866" s="72"/>
      <c r="J866" s="73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1"/>
    </row>
    <row r="867" spans="1:23" x14ac:dyDescent="0.15">
      <c r="A867" s="70"/>
      <c r="B867" s="71"/>
      <c r="C867" s="71"/>
      <c r="D867" s="71"/>
      <c r="E867" s="71"/>
      <c r="F867" s="71"/>
      <c r="G867" s="71"/>
      <c r="H867" s="71"/>
      <c r="I867" s="72"/>
      <c r="J867" s="73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1"/>
    </row>
    <row r="868" spans="1:23" x14ac:dyDescent="0.15">
      <c r="A868" s="70"/>
      <c r="B868" s="71"/>
      <c r="C868" s="71"/>
      <c r="D868" s="71"/>
      <c r="E868" s="71"/>
      <c r="F868" s="71"/>
      <c r="G868" s="71"/>
      <c r="H868" s="71"/>
      <c r="I868" s="72"/>
      <c r="J868" s="73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1"/>
    </row>
    <row r="869" spans="1:23" x14ac:dyDescent="0.15">
      <c r="A869" s="70"/>
      <c r="B869" s="71"/>
      <c r="C869" s="71"/>
      <c r="D869" s="71"/>
      <c r="E869" s="71"/>
      <c r="F869" s="71"/>
      <c r="G869" s="71"/>
      <c r="H869" s="71"/>
      <c r="I869" s="72"/>
      <c r="J869" s="73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1"/>
    </row>
    <row r="870" spans="1:23" x14ac:dyDescent="0.15">
      <c r="A870" s="70"/>
      <c r="B870" s="71"/>
      <c r="C870" s="71"/>
      <c r="D870" s="71"/>
      <c r="E870" s="71"/>
      <c r="F870" s="71"/>
      <c r="G870" s="71"/>
      <c r="H870" s="71"/>
      <c r="I870" s="72"/>
      <c r="J870" s="73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1"/>
    </row>
    <row r="871" spans="1:23" x14ac:dyDescent="0.15">
      <c r="A871" s="70"/>
      <c r="B871" s="71"/>
      <c r="C871" s="71"/>
      <c r="D871" s="71"/>
      <c r="E871" s="71"/>
      <c r="F871" s="71"/>
      <c r="G871" s="71"/>
      <c r="H871" s="71"/>
      <c r="I871" s="72"/>
      <c r="J871" s="73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1"/>
    </row>
    <row r="872" spans="1:23" x14ac:dyDescent="0.15">
      <c r="A872" s="70"/>
      <c r="B872" s="71"/>
      <c r="C872" s="71"/>
      <c r="D872" s="71"/>
      <c r="E872" s="71"/>
      <c r="F872" s="71"/>
      <c r="G872" s="71"/>
      <c r="H872" s="71"/>
      <c r="I872" s="72"/>
      <c r="J872" s="73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1"/>
    </row>
    <row r="873" spans="1:23" x14ac:dyDescent="0.15">
      <c r="A873" s="70"/>
      <c r="B873" s="71"/>
      <c r="C873" s="71"/>
      <c r="D873" s="71"/>
      <c r="E873" s="71"/>
      <c r="F873" s="71"/>
      <c r="G873" s="71"/>
      <c r="H873" s="71"/>
      <c r="I873" s="72"/>
      <c r="J873" s="73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1"/>
    </row>
    <row r="874" spans="1:23" x14ac:dyDescent="0.15">
      <c r="A874" s="70"/>
      <c r="B874" s="71"/>
      <c r="C874" s="71"/>
      <c r="D874" s="71"/>
      <c r="E874" s="71"/>
      <c r="F874" s="71"/>
      <c r="G874" s="71"/>
      <c r="H874" s="71"/>
      <c r="I874" s="72"/>
      <c r="J874" s="73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1"/>
    </row>
    <row r="875" spans="1:23" x14ac:dyDescent="0.15">
      <c r="A875" s="70"/>
      <c r="B875" s="71"/>
      <c r="C875" s="71"/>
      <c r="D875" s="71"/>
      <c r="E875" s="71"/>
      <c r="F875" s="71"/>
      <c r="G875" s="71"/>
      <c r="H875" s="71"/>
      <c r="I875" s="72"/>
      <c r="J875" s="73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1"/>
    </row>
    <row r="876" spans="1:23" x14ac:dyDescent="0.15">
      <c r="A876" s="70"/>
      <c r="B876" s="71"/>
      <c r="C876" s="71"/>
      <c r="D876" s="71"/>
      <c r="E876" s="71"/>
      <c r="F876" s="71"/>
      <c r="G876" s="71"/>
      <c r="H876" s="71"/>
      <c r="I876" s="72"/>
      <c r="J876" s="73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1"/>
    </row>
    <row r="877" spans="1:23" x14ac:dyDescent="0.15">
      <c r="A877" s="70"/>
      <c r="B877" s="71"/>
      <c r="C877" s="71"/>
      <c r="D877" s="71"/>
      <c r="E877" s="71"/>
      <c r="F877" s="71"/>
      <c r="G877" s="71"/>
      <c r="H877" s="71"/>
      <c r="I877" s="72"/>
      <c r="J877" s="73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1"/>
    </row>
    <row r="878" spans="1:23" x14ac:dyDescent="0.15">
      <c r="A878" s="70"/>
      <c r="B878" s="71"/>
      <c r="C878" s="71"/>
      <c r="D878" s="71"/>
      <c r="E878" s="71"/>
      <c r="F878" s="71"/>
      <c r="G878" s="71"/>
      <c r="H878" s="71"/>
      <c r="I878" s="72"/>
      <c r="J878" s="73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1"/>
    </row>
    <row r="879" spans="1:23" x14ac:dyDescent="0.15">
      <c r="A879" s="70"/>
      <c r="B879" s="71"/>
      <c r="C879" s="71"/>
      <c r="D879" s="71"/>
      <c r="E879" s="71"/>
      <c r="F879" s="71"/>
      <c r="G879" s="71"/>
      <c r="H879" s="71"/>
      <c r="I879" s="72"/>
      <c r="J879" s="73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1"/>
    </row>
    <row r="880" spans="1:23" x14ac:dyDescent="0.15">
      <c r="A880" s="70"/>
      <c r="B880" s="71"/>
      <c r="C880" s="71"/>
      <c r="D880" s="71"/>
      <c r="E880" s="71"/>
      <c r="F880" s="71"/>
      <c r="G880" s="71"/>
      <c r="H880" s="71"/>
      <c r="I880" s="72"/>
      <c r="J880" s="73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1"/>
    </row>
    <row r="881" spans="1:23" x14ac:dyDescent="0.15">
      <c r="A881" s="70"/>
      <c r="B881" s="71"/>
      <c r="C881" s="71"/>
      <c r="D881" s="71"/>
      <c r="E881" s="71"/>
      <c r="F881" s="71"/>
      <c r="G881" s="71"/>
      <c r="H881" s="71"/>
      <c r="I881" s="72"/>
      <c r="J881" s="73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1"/>
    </row>
    <row r="882" spans="1:23" x14ac:dyDescent="0.15">
      <c r="A882" s="70"/>
      <c r="B882" s="71"/>
      <c r="C882" s="71"/>
      <c r="D882" s="71"/>
      <c r="E882" s="71"/>
      <c r="F882" s="71"/>
      <c r="G882" s="71"/>
      <c r="H882" s="71"/>
      <c r="I882" s="72"/>
      <c r="J882" s="73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1"/>
    </row>
    <row r="883" spans="1:23" x14ac:dyDescent="0.15">
      <c r="A883" s="70"/>
      <c r="B883" s="71"/>
      <c r="C883" s="71"/>
      <c r="D883" s="71"/>
      <c r="E883" s="71"/>
      <c r="F883" s="71"/>
      <c r="G883" s="71"/>
      <c r="H883" s="71"/>
      <c r="I883" s="72"/>
      <c r="J883" s="73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1"/>
    </row>
    <row r="884" spans="1:23" x14ac:dyDescent="0.15">
      <c r="A884" s="70"/>
      <c r="B884" s="71"/>
      <c r="C884" s="71"/>
      <c r="D884" s="71"/>
      <c r="E884" s="71"/>
      <c r="F884" s="71"/>
      <c r="G884" s="71"/>
      <c r="H884" s="71"/>
      <c r="I884" s="72"/>
      <c r="J884" s="73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1"/>
    </row>
    <row r="885" spans="1:23" x14ac:dyDescent="0.15">
      <c r="A885" s="70"/>
      <c r="B885" s="71"/>
      <c r="C885" s="71"/>
      <c r="D885" s="71"/>
      <c r="E885" s="71"/>
      <c r="F885" s="71"/>
      <c r="G885" s="71"/>
      <c r="H885" s="71"/>
      <c r="I885" s="72"/>
      <c r="J885" s="73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1"/>
    </row>
    <row r="886" spans="1:23" x14ac:dyDescent="0.15">
      <c r="A886" s="70"/>
      <c r="B886" s="71"/>
      <c r="C886" s="71"/>
      <c r="D886" s="71"/>
      <c r="E886" s="71"/>
      <c r="F886" s="71"/>
      <c r="G886" s="71"/>
      <c r="H886" s="71"/>
      <c r="I886" s="72"/>
      <c r="J886" s="73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1"/>
    </row>
    <row r="887" spans="1:23" x14ac:dyDescent="0.15">
      <c r="A887" s="70"/>
      <c r="B887" s="71"/>
      <c r="C887" s="71"/>
      <c r="D887" s="71"/>
      <c r="E887" s="71"/>
      <c r="F887" s="71"/>
      <c r="G887" s="71"/>
      <c r="H887" s="71"/>
      <c r="I887" s="72"/>
      <c r="J887" s="73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1"/>
    </row>
    <row r="888" spans="1:23" x14ac:dyDescent="0.15">
      <c r="A888" s="70"/>
      <c r="B888" s="71"/>
      <c r="C888" s="71"/>
      <c r="D888" s="71"/>
      <c r="E888" s="71"/>
      <c r="F888" s="71"/>
      <c r="G888" s="71"/>
      <c r="H888" s="71"/>
      <c r="I888" s="72"/>
      <c r="J888" s="73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1"/>
    </row>
    <row r="889" spans="1:23" x14ac:dyDescent="0.15">
      <c r="A889" s="70"/>
      <c r="B889" s="71"/>
      <c r="C889" s="71"/>
      <c r="D889" s="71"/>
      <c r="E889" s="71"/>
      <c r="F889" s="71"/>
      <c r="G889" s="71"/>
      <c r="H889" s="71"/>
      <c r="I889" s="72"/>
      <c r="J889" s="73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1"/>
    </row>
    <row r="890" spans="1:23" x14ac:dyDescent="0.15">
      <c r="A890" s="70"/>
      <c r="B890" s="71"/>
      <c r="C890" s="71"/>
      <c r="D890" s="71"/>
      <c r="E890" s="71"/>
      <c r="F890" s="71"/>
      <c r="G890" s="71"/>
      <c r="H890" s="71"/>
      <c r="I890" s="72"/>
      <c r="J890" s="73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1"/>
    </row>
    <row r="891" spans="1:23" x14ac:dyDescent="0.15">
      <c r="A891" s="70"/>
      <c r="B891" s="71"/>
      <c r="C891" s="71"/>
      <c r="D891" s="71"/>
      <c r="E891" s="71"/>
      <c r="F891" s="71"/>
      <c r="G891" s="71"/>
      <c r="H891" s="71"/>
      <c r="I891" s="72"/>
      <c r="J891" s="73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1"/>
    </row>
    <row r="892" spans="1:23" x14ac:dyDescent="0.15">
      <c r="A892" s="70"/>
      <c r="B892" s="71"/>
      <c r="C892" s="71"/>
      <c r="D892" s="71"/>
      <c r="E892" s="71"/>
      <c r="F892" s="71"/>
      <c r="G892" s="71"/>
      <c r="H892" s="71"/>
      <c r="I892" s="72"/>
      <c r="J892" s="73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1"/>
    </row>
    <row r="893" spans="1:23" x14ac:dyDescent="0.15">
      <c r="A893" s="70"/>
      <c r="B893" s="71"/>
      <c r="C893" s="71"/>
      <c r="D893" s="71"/>
      <c r="E893" s="71"/>
      <c r="F893" s="71"/>
      <c r="G893" s="71"/>
      <c r="H893" s="71"/>
      <c r="I893" s="72"/>
      <c r="J893" s="73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1"/>
    </row>
    <row r="894" spans="1:23" x14ac:dyDescent="0.15">
      <c r="A894" s="70"/>
      <c r="B894" s="71"/>
      <c r="C894" s="71"/>
      <c r="D894" s="71"/>
      <c r="E894" s="71"/>
      <c r="F894" s="71"/>
      <c r="G894" s="71"/>
      <c r="H894" s="71"/>
      <c r="I894" s="72"/>
      <c r="J894" s="73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1"/>
    </row>
    <row r="895" spans="1:23" x14ac:dyDescent="0.15">
      <c r="A895" s="70"/>
      <c r="B895" s="71"/>
      <c r="C895" s="71"/>
      <c r="D895" s="71"/>
      <c r="E895" s="71"/>
      <c r="F895" s="71"/>
      <c r="G895" s="71"/>
      <c r="H895" s="71"/>
      <c r="I895" s="72"/>
      <c r="J895" s="73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1"/>
    </row>
    <row r="896" spans="1:23" x14ac:dyDescent="0.15">
      <c r="A896" s="70"/>
      <c r="B896" s="71"/>
      <c r="C896" s="71"/>
      <c r="D896" s="71"/>
      <c r="E896" s="71"/>
      <c r="F896" s="71"/>
      <c r="G896" s="71"/>
      <c r="H896" s="71"/>
      <c r="I896" s="72"/>
      <c r="J896" s="73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1"/>
    </row>
    <row r="897" spans="1:23" x14ac:dyDescent="0.15">
      <c r="A897" s="70"/>
      <c r="B897" s="71"/>
      <c r="C897" s="71"/>
      <c r="D897" s="71"/>
      <c r="E897" s="71"/>
      <c r="F897" s="71"/>
      <c r="G897" s="71"/>
      <c r="H897" s="71"/>
      <c r="I897" s="72"/>
      <c r="J897" s="73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1"/>
    </row>
    <row r="898" spans="1:23" x14ac:dyDescent="0.15">
      <c r="A898" s="70"/>
      <c r="B898" s="71"/>
      <c r="C898" s="71"/>
      <c r="D898" s="71"/>
      <c r="E898" s="71"/>
      <c r="F898" s="71"/>
      <c r="G898" s="71"/>
      <c r="H898" s="71"/>
      <c r="I898" s="72"/>
      <c r="J898" s="73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1"/>
    </row>
    <row r="899" spans="1:23" x14ac:dyDescent="0.15">
      <c r="A899" s="70"/>
      <c r="B899" s="71"/>
      <c r="C899" s="71"/>
      <c r="D899" s="71"/>
      <c r="E899" s="71"/>
      <c r="F899" s="71"/>
      <c r="G899" s="71"/>
      <c r="H899" s="71"/>
      <c r="I899" s="72"/>
      <c r="J899" s="73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1"/>
    </row>
    <row r="900" spans="1:23" x14ac:dyDescent="0.15">
      <c r="A900" s="70"/>
      <c r="B900" s="71"/>
      <c r="C900" s="71"/>
      <c r="D900" s="71"/>
      <c r="E900" s="71"/>
      <c r="F900" s="71"/>
      <c r="G900" s="71"/>
      <c r="H900" s="71"/>
      <c r="I900" s="72"/>
      <c r="J900" s="73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1"/>
    </row>
    <row r="901" spans="1:23" x14ac:dyDescent="0.15">
      <c r="A901" s="70"/>
      <c r="B901" s="71"/>
      <c r="C901" s="71"/>
      <c r="D901" s="71"/>
      <c r="E901" s="71"/>
      <c r="F901" s="71"/>
      <c r="G901" s="71"/>
      <c r="H901" s="71"/>
      <c r="I901" s="72"/>
      <c r="J901" s="73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1"/>
    </row>
    <row r="902" spans="1:23" x14ac:dyDescent="0.15">
      <c r="A902" s="70"/>
      <c r="B902" s="71"/>
      <c r="C902" s="71"/>
      <c r="D902" s="71"/>
      <c r="E902" s="71"/>
      <c r="F902" s="71"/>
      <c r="G902" s="71"/>
      <c r="H902" s="71"/>
      <c r="I902" s="72"/>
      <c r="J902" s="73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1"/>
    </row>
    <row r="903" spans="1:23" x14ac:dyDescent="0.15">
      <c r="A903" s="70"/>
      <c r="B903" s="71"/>
      <c r="C903" s="71"/>
      <c r="D903" s="71"/>
      <c r="E903" s="71"/>
      <c r="F903" s="71"/>
      <c r="G903" s="71"/>
      <c r="H903" s="71"/>
      <c r="I903" s="72"/>
      <c r="J903" s="73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1"/>
    </row>
    <row r="904" spans="1:23" x14ac:dyDescent="0.15">
      <c r="A904" s="70"/>
      <c r="B904" s="71"/>
      <c r="C904" s="71"/>
      <c r="D904" s="71"/>
      <c r="E904" s="71"/>
      <c r="F904" s="71"/>
      <c r="G904" s="71"/>
      <c r="H904" s="71"/>
      <c r="I904" s="72"/>
      <c r="J904" s="73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1"/>
    </row>
    <row r="905" spans="1:23" x14ac:dyDescent="0.15">
      <c r="A905" s="70"/>
      <c r="B905" s="71"/>
      <c r="C905" s="71"/>
      <c r="D905" s="71"/>
      <c r="E905" s="71"/>
      <c r="F905" s="71"/>
      <c r="G905" s="71"/>
      <c r="H905" s="71"/>
      <c r="I905" s="72"/>
      <c r="J905" s="73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1"/>
    </row>
    <row r="906" spans="1:23" x14ac:dyDescent="0.15">
      <c r="A906" s="70"/>
      <c r="B906" s="71"/>
      <c r="C906" s="71"/>
      <c r="D906" s="71"/>
      <c r="E906" s="71"/>
      <c r="F906" s="71"/>
      <c r="G906" s="71"/>
      <c r="H906" s="71"/>
      <c r="I906" s="72"/>
      <c r="J906" s="73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1"/>
    </row>
    <row r="907" spans="1:23" x14ac:dyDescent="0.15">
      <c r="A907" s="70"/>
      <c r="B907" s="71"/>
      <c r="C907" s="71"/>
      <c r="D907" s="71"/>
      <c r="E907" s="71"/>
      <c r="F907" s="71"/>
      <c r="G907" s="71"/>
      <c r="H907" s="71"/>
      <c r="I907" s="72"/>
      <c r="J907" s="73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1"/>
    </row>
    <row r="908" spans="1:23" x14ac:dyDescent="0.15">
      <c r="A908" s="70"/>
      <c r="B908" s="71"/>
      <c r="C908" s="71"/>
      <c r="D908" s="71"/>
      <c r="E908" s="71"/>
      <c r="F908" s="71"/>
      <c r="G908" s="71"/>
      <c r="H908" s="71"/>
      <c r="I908" s="72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1"/>
    </row>
    <row r="909" spans="1:23" x14ac:dyDescent="0.15">
      <c r="A909" s="70"/>
      <c r="B909" s="71"/>
      <c r="C909" s="71"/>
      <c r="D909" s="71"/>
      <c r="E909" s="71"/>
      <c r="F909" s="71"/>
      <c r="G909" s="71"/>
      <c r="H909" s="71"/>
      <c r="I909" s="72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1"/>
    </row>
    <row r="910" spans="1:23" x14ac:dyDescent="0.15">
      <c r="A910" s="70"/>
      <c r="B910" s="71"/>
      <c r="C910" s="71"/>
      <c r="D910" s="71"/>
      <c r="E910" s="71"/>
      <c r="F910" s="71"/>
      <c r="G910" s="71"/>
      <c r="H910" s="71"/>
      <c r="I910" s="72"/>
      <c r="J910" s="73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1"/>
    </row>
    <row r="911" spans="1:23" x14ac:dyDescent="0.15">
      <c r="A911" s="70"/>
      <c r="B911" s="71"/>
      <c r="C911" s="71"/>
      <c r="D911" s="71"/>
      <c r="E911" s="71"/>
      <c r="F911" s="71"/>
      <c r="G911" s="71"/>
      <c r="H911" s="71"/>
      <c r="I911" s="72"/>
      <c r="J911" s="73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1"/>
    </row>
    <row r="912" spans="1:23" x14ac:dyDescent="0.15">
      <c r="A912" s="70"/>
      <c r="B912" s="71"/>
      <c r="C912" s="71"/>
      <c r="D912" s="71"/>
      <c r="E912" s="71"/>
      <c r="F912" s="71"/>
      <c r="G912" s="71"/>
      <c r="H912" s="71"/>
      <c r="I912" s="72"/>
      <c r="J912" s="73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1"/>
    </row>
    <row r="913" spans="1:23" x14ac:dyDescent="0.15">
      <c r="A913" s="70"/>
      <c r="B913" s="71"/>
      <c r="C913" s="71"/>
      <c r="D913" s="71"/>
      <c r="E913" s="71"/>
      <c r="F913" s="71"/>
      <c r="G913" s="71"/>
      <c r="H913" s="71"/>
      <c r="I913" s="72"/>
      <c r="J913" s="73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1"/>
    </row>
    <row r="914" spans="1:23" x14ac:dyDescent="0.15">
      <c r="A914" s="70"/>
      <c r="B914" s="71"/>
      <c r="C914" s="71"/>
      <c r="D914" s="71"/>
      <c r="E914" s="71"/>
      <c r="F914" s="71"/>
      <c r="G914" s="71"/>
      <c r="H914" s="71"/>
      <c r="I914" s="72"/>
      <c r="J914" s="73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1"/>
    </row>
    <row r="915" spans="1:23" x14ac:dyDescent="0.15">
      <c r="A915" s="70"/>
      <c r="B915" s="71"/>
      <c r="C915" s="71"/>
      <c r="D915" s="71"/>
      <c r="E915" s="71"/>
      <c r="F915" s="71"/>
      <c r="G915" s="71"/>
      <c r="H915" s="71"/>
      <c r="I915" s="72"/>
      <c r="J915" s="73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1"/>
    </row>
    <row r="916" spans="1:23" x14ac:dyDescent="0.15">
      <c r="A916" s="70"/>
      <c r="B916" s="71"/>
      <c r="C916" s="71"/>
      <c r="D916" s="71"/>
      <c r="E916" s="71"/>
      <c r="F916" s="71"/>
      <c r="G916" s="71"/>
      <c r="H916" s="71"/>
      <c r="I916" s="72"/>
      <c r="J916" s="73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1"/>
    </row>
    <row r="917" spans="1:23" x14ac:dyDescent="0.15">
      <c r="A917" s="70"/>
      <c r="B917" s="71"/>
      <c r="C917" s="71"/>
      <c r="D917" s="71"/>
      <c r="E917" s="71"/>
      <c r="F917" s="71"/>
      <c r="G917" s="71"/>
      <c r="H917" s="71"/>
      <c r="I917" s="72"/>
      <c r="J917" s="73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1"/>
    </row>
    <row r="918" spans="1:23" x14ac:dyDescent="0.15">
      <c r="A918" s="70"/>
      <c r="B918" s="71"/>
      <c r="C918" s="71"/>
      <c r="D918" s="71"/>
      <c r="E918" s="71"/>
      <c r="F918" s="71"/>
      <c r="G918" s="71"/>
      <c r="H918" s="71"/>
      <c r="I918" s="72"/>
      <c r="J918" s="73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1"/>
    </row>
    <row r="919" spans="1:23" x14ac:dyDescent="0.15">
      <c r="A919" s="70"/>
      <c r="B919" s="71"/>
      <c r="C919" s="71"/>
      <c r="D919" s="71"/>
      <c r="E919" s="71"/>
      <c r="F919" s="71"/>
      <c r="G919" s="71"/>
      <c r="H919" s="71"/>
      <c r="I919" s="72"/>
      <c r="J919" s="73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1"/>
    </row>
    <row r="920" spans="1:23" x14ac:dyDescent="0.15">
      <c r="A920" s="70"/>
      <c r="B920" s="71"/>
      <c r="C920" s="71"/>
      <c r="D920" s="71"/>
      <c r="E920" s="71"/>
      <c r="F920" s="71"/>
      <c r="G920" s="71"/>
      <c r="H920" s="71"/>
      <c r="I920" s="72"/>
      <c r="J920" s="73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1"/>
    </row>
    <row r="921" spans="1:23" x14ac:dyDescent="0.15">
      <c r="A921" s="70"/>
      <c r="B921" s="71"/>
      <c r="C921" s="71"/>
      <c r="D921" s="71"/>
      <c r="E921" s="71"/>
      <c r="F921" s="71"/>
      <c r="G921" s="71"/>
      <c r="H921" s="71"/>
      <c r="I921" s="72"/>
      <c r="J921" s="73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1"/>
    </row>
    <row r="922" spans="1:23" x14ac:dyDescent="0.15">
      <c r="A922" s="70"/>
      <c r="B922" s="71"/>
      <c r="C922" s="71"/>
      <c r="D922" s="71"/>
      <c r="E922" s="71"/>
      <c r="F922" s="71"/>
      <c r="G922" s="71"/>
      <c r="H922" s="71"/>
      <c r="I922" s="72"/>
      <c r="J922" s="73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1"/>
    </row>
    <row r="923" spans="1:23" x14ac:dyDescent="0.15">
      <c r="A923" s="70"/>
      <c r="B923" s="71"/>
      <c r="C923" s="71"/>
      <c r="D923" s="71"/>
      <c r="E923" s="71"/>
      <c r="F923" s="71"/>
      <c r="G923" s="71"/>
      <c r="H923" s="71"/>
      <c r="I923" s="72"/>
      <c r="J923" s="73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1"/>
    </row>
    <row r="924" spans="1:23" x14ac:dyDescent="0.15">
      <c r="A924" s="70"/>
      <c r="B924" s="71"/>
      <c r="C924" s="71"/>
      <c r="D924" s="71"/>
      <c r="E924" s="71"/>
      <c r="F924" s="71"/>
      <c r="G924" s="71"/>
      <c r="H924" s="71"/>
      <c r="I924" s="72"/>
      <c r="J924" s="73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1"/>
    </row>
    <row r="925" spans="1:23" x14ac:dyDescent="0.15">
      <c r="A925" s="70"/>
      <c r="B925" s="71"/>
      <c r="C925" s="71"/>
      <c r="D925" s="71"/>
      <c r="E925" s="71"/>
      <c r="F925" s="71"/>
      <c r="G925" s="71"/>
      <c r="H925" s="71"/>
      <c r="I925" s="72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1"/>
    </row>
    <row r="926" spans="1:23" x14ac:dyDescent="0.15">
      <c r="A926" s="70"/>
      <c r="B926" s="71"/>
      <c r="C926" s="71"/>
      <c r="D926" s="71"/>
      <c r="E926" s="71"/>
      <c r="F926" s="71"/>
      <c r="G926" s="71"/>
      <c r="H926" s="71"/>
      <c r="I926" s="72"/>
      <c r="J926" s="73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1"/>
    </row>
    <row r="927" spans="1:23" x14ac:dyDescent="0.15">
      <c r="A927" s="70"/>
      <c r="B927" s="71"/>
      <c r="C927" s="71"/>
      <c r="D927" s="71"/>
      <c r="E927" s="71"/>
      <c r="F927" s="71"/>
      <c r="G927" s="71"/>
      <c r="H927" s="71"/>
      <c r="I927" s="72"/>
      <c r="J927" s="73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1"/>
    </row>
    <row r="928" spans="1:23" x14ac:dyDescent="0.15">
      <c r="A928" s="70"/>
      <c r="B928" s="71"/>
      <c r="C928" s="71"/>
      <c r="D928" s="71"/>
      <c r="E928" s="71"/>
      <c r="F928" s="71"/>
      <c r="G928" s="71"/>
      <c r="H928" s="71"/>
      <c r="I928" s="72"/>
      <c r="J928" s="73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1"/>
    </row>
    <row r="929" spans="1:23" x14ac:dyDescent="0.15">
      <c r="A929" s="70"/>
      <c r="B929" s="71"/>
      <c r="C929" s="71"/>
      <c r="D929" s="71"/>
      <c r="E929" s="71"/>
      <c r="F929" s="71"/>
      <c r="G929" s="71"/>
      <c r="H929" s="71"/>
      <c r="I929" s="72"/>
      <c r="J929" s="73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1"/>
    </row>
    <row r="930" spans="1:23" x14ac:dyDescent="0.15">
      <c r="A930" s="70"/>
      <c r="B930" s="71"/>
      <c r="C930" s="71"/>
      <c r="D930" s="71"/>
      <c r="E930" s="71"/>
      <c r="F930" s="71"/>
      <c r="G930" s="71"/>
      <c r="H930" s="71"/>
      <c r="I930" s="72"/>
      <c r="J930" s="73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1"/>
    </row>
    <row r="931" spans="1:23" x14ac:dyDescent="0.15">
      <c r="A931" s="70"/>
      <c r="B931" s="71"/>
      <c r="C931" s="71"/>
      <c r="D931" s="71"/>
      <c r="E931" s="71"/>
      <c r="F931" s="71"/>
      <c r="G931" s="71"/>
      <c r="H931" s="71"/>
      <c r="I931" s="72"/>
      <c r="J931" s="73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1"/>
    </row>
    <row r="932" spans="1:23" x14ac:dyDescent="0.15">
      <c r="A932" s="70"/>
      <c r="B932" s="71"/>
      <c r="C932" s="71"/>
      <c r="D932" s="71"/>
      <c r="E932" s="71"/>
      <c r="F932" s="71"/>
      <c r="G932" s="71"/>
      <c r="H932" s="71"/>
      <c r="I932" s="72"/>
      <c r="J932" s="73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1"/>
    </row>
    <row r="933" spans="1:23" x14ac:dyDescent="0.15">
      <c r="A933" s="70"/>
      <c r="B933" s="71"/>
      <c r="C933" s="71"/>
      <c r="D933" s="71"/>
      <c r="E933" s="71"/>
      <c r="F933" s="71"/>
      <c r="G933" s="71"/>
      <c r="H933" s="71"/>
      <c r="I933" s="72"/>
      <c r="J933" s="73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1"/>
    </row>
    <row r="934" spans="1:23" x14ac:dyDescent="0.15">
      <c r="A934" s="70"/>
      <c r="B934" s="71"/>
      <c r="C934" s="71"/>
      <c r="D934" s="71"/>
      <c r="E934" s="71"/>
      <c r="F934" s="71"/>
      <c r="G934" s="71"/>
      <c r="H934" s="71"/>
      <c r="I934" s="72"/>
      <c r="J934" s="73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1"/>
    </row>
    <row r="935" spans="1:23" x14ac:dyDescent="0.15">
      <c r="A935" s="70"/>
      <c r="B935" s="71"/>
      <c r="C935" s="71"/>
      <c r="D935" s="71"/>
      <c r="E935" s="71"/>
      <c r="F935" s="71"/>
      <c r="G935" s="71"/>
      <c r="H935" s="71"/>
      <c r="I935" s="72"/>
      <c r="J935" s="73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1"/>
    </row>
    <row r="936" spans="1:23" x14ac:dyDescent="0.15">
      <c r="A936" s="70"/>
      <c r="B936" s="71"/>
      <c r="C936" s="71"/>
      <c r="D936" s="71"/>
      <c r="E936" s="71"/>
      <c r="F936" s="71"/>
      <c r="G936" s="71"/>
      <c r="H936" s="71"/>
      <c r="I936" s="72"/>
      <c r="J936" s="73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1"/>
    </row>
    <row r="937" spans="1:23" x14ac:dyDescent="0.15">
      <c r="A937" s="70"/>
      <c r="B937" s="71"/>
      <c r="C937" s="71"/>
      <c r="D937" s="71"/>
      <c r="E937" s="71"/>
      <c r="F937" s="71"/>
      <c r="G937" s="71"/>
      <c r="H937" s="71"/>
      <c r="I937" s="72"/>
      <c r="J937" s="73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1"/>
    </row>
    <row r="938" spans="1:23" x14ac:dyDescent="0.15">
      <c r="A938" s="70"/>
      <c r="B938" s="71"/>
      <c r="C938" s="71"/>
      <c r="D938" s="71"/>
      <c r="E938" s="71"/>
      <c r="F938" s="71"/>
      <c r="G938" s="71"/>
      <c r="H938" s="71"/>
      <c r="I938" s="72"/>
      <c r="J938" s="73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1"/>
    </row>
    <row r="939" spans="1:23" x14ac:dyDescent="0.15">
      <c r="A939" s="70"/>
      <c r="B939" s="71"/>
      <c r="C939" s="71"/>
      <c r="D939" s="71"/>
      <c r="E939" s="71"/>
      <c r="F939" s="71"/>
      <c r="G939" s="71"/>
      <c r="H939" s="71"/>
      <c r="I939" s="72"/>
      <c r="J939" s="73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1"/>
    </row>
    <row r="940" spans="1:23" x14ac:dyDescent="0.15">
      <c r="A940" s="70"/>
      <c r="B940" s="71"/>
      <c r="C940" s="71"/>
      <c r="D940" s="71"/>
      <c r="E940" s="71"/>
      <c r="F940" s="71"/>
      <c r="G940" s="71"/>
      <c r="H940" s="71"/>
      <c r="I940" s="72"/>
      <c r="J940" s="73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1"/>
    </row>
    <row r="941" spans="1:23" x14ac:dyDescent="0.15">
      <c r="A941" s="70"/>
      <c r="B941" s="71"/>
      <c r="C941" s="71"/>
      <c r="D941" s="71"/>
      <c r="E941" s="71"/>
      <c r="F941" s="71"/>
      <c r="G941" s="71"/>
      <c r="H941" s="71"/>
      <c r="I941" s="72"/>
      <c r="J941" s="73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1"/>
    </row>
    <row r="942" spans="1:23" x14ac:dyDescent="0.15">
      <c r="A942" s="70"/>
      <c r="B942" s="71"/>
      <c r="C942" s="71"/>
      <c r="D942" s="71"/>
      <c r="E942" s="71"/>
      <c r="F942" s="71"/>
      <c r="G942" s="71"/>
      <c r="H942" s="71"/>
      <c r="I942" s="72"/>
      <c r="J942" s="73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1"/>
    </row>
    <row r="943" spans="1:23" x14ac:dyDescent="0.15">
      <c r="A943" s="70"/>
      <c r="B943" s="71"/>
      <c r="C943" s="71"/>
      <c r="D943" s="71"/>
      <c r="E943" s="71"/>
      <c r="F943" s="71"/>
      <c r="G943" s="71"/>
      <c r="H943" s="71"/>
      <c r="I943" s="72"/>
      <c r="J943" s="73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1"/>
    </row>
    <row r="944" spans="1:23" x14ac:dyDescent="0.15">
      <c r="A944" s="70"/>
      <c r="B944" s="71"/>
      <c r="C944" s="71"/>
      <c r="D944" s="71"/>
      <c r="E944" s="71"/>
      <c r="F944" s="71"/>
      <c r="G944" s="71"/>
      <c r="H944" s="71"/>
      <c r="I944" s="72"/>
      <c r="J944" s="73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1"/>
    </row>
    <row r="945" spans="1:23" x14ac:dyDescent="0.15">
      <c r="A945" s="70"/>
      <c r="B945" s="71"/>
      <c r="C945" s="71"/>
      <c r="D945" s="71"/>
      <c r="E945" s="71"/>
      <c r="F945" s="71"/>
      <c r="G945" s="71"/>
      <c r="H945" s="71"/>
      <c r="I945" s="72"/>
      <c r="J945" s="73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1"/>
    </row>
    <row r="946" spans="1:23" x14ac:dyDescent="0.15">
      <c r="A946" s="70"/>
      <c r="B946" s="71"/>
      <c r="C946" s="71"/>
      <c r="D946" s="71"/>
      <c r="E946" s="71"/>
      <c r="F946" s="71"/>
      <c r="G946" s="71"/>
      <c r="H946" s="71"/>
      <c r="I946" s="72"/>
      <c r="J946" s="73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1"/>
    </row>
    <row r="947" spans="1:23" x14ac:dyDescent="0.15">
      <c r="A947" s="70"/>
      <c r="B947" s="71"/>
      <c r="C947" s="71"/>
      <c r="D947" s="71"/>
      <c r="E947" s="71"/>
      <c r="F947" s="71"/>
      <c r="G947" s="71"/>
      <c r="H947" s="71"/>
      <c r="I947" s="72"/>
      <c r="J947" s="73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1"/>
    </row>
    <row r="948" spans="1:23" x14ac:dyDescent="0.15">
      <c r="A948" s="70"/>
      <c r="B948" s="71"/>
      <c r="C948" s="71"/>
      <c r="D948" s="71"/>
      <c r="E948" s="71"/>
      <c r="F948" s="71"/>
      <c r="G948" s="71"/>
      <c r="H948" s="71"/>
      <c r="I948" s="72"/>
      <c r="J948" s="73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1"/>
    </row>
    <row r="949" spans="1:23" x14ac:dyDescent="0.15">
      <c r="A949" s="70"/>
      <c r="B949" s="71"/>
      <c r="C949" s="71"/>
      <c r="D949" s="71"/>
      <c r="E949" s="71"/>
      <c r="F949" s="71"/>
      <c r="G949" s="71"/>
      <c r="H949" s="71"/>
      <c r="I949" s="72"/>
      <c r="J949" s="73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1"/>
    </row>
    <row r="950" spans="1:23" x14ac:dyDescent="0.15">
      <c r="A950" s="70"/>
      <c r="B950" s="71"/>
      <c r="C950" s="71"/>
      <c r="D950" s="71"/>
      <c r="E950" s="71"/>
      <c r="F950" s="71"/>
      <c r="G950" s="71"/>
      <c r="H950" s="71"/>
      <c r="I950" s="72"/>
      <c r="J950" s="73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1"/>
    </row>
    <row r="951" spans="1:23" x14ac:dyDescent="0.15">
      <c r="A951" s="70"/>
      <c r="B951" s="71"/>
      <c r="C951" s="71"/>
      <c r="D951" s="71"/>
      <c r="E951" s="71"/>
      <c r="F951" s="71"/>
      <c r="G951" s="71"/>
      <c r="H951" s="71"/>
      <c r="I951" s="72"/>
      <c r="J951" s="73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1"/>
    </row>
  </sheetData>
  <mergeCells count="164">
    <mergeCell ref="C232:G232"/>
    <mergeCell ref="A226:I226"/>
    <mergeCell ref="A227:I227"/>
    <mergeCell ref="C228:G228"/>
    <mergeCell ref="C229:G229"/>
    <mergeCell ref="C230:G230"/>
    <mergeCell ref="A219:I219"/>
    <mergeCell ref="A220:A225"/>
    <mergeCell ref="B220:B225"/>
    <mergeCell ref="C220:C225"/>
    <mergeCell ref="D220:D225"/>
    <mergeCell ref="E220:E225"/>
    <mergeCell ref="F220:F225"/>
    <mergeCell ref="G220:G225"/>
    <mergeCell ref="A214:I214"/>
    <mergeCell ref="A215:A218"/>
    <mergeCell ref="B215:B218"/>
    <mergeCell ref="C215:C218"/>
    <mergeCell ref="D215:D218"/>
    <mergeCell ref="E215:E218"/>
    <mergeCell ref="F215:F218"/>
    <mergeCell ref="G215:G218"/>
    <mergeCell ref="A200:I200"/>
    <mergeCell ref="A201:A213"/>
    <mergeCell ref="B201:B213"/>
    <mergeCell ref="C201:C213"/>
    <mergeCell ref="D201:D213"/>
    <mergeCell ref="E201:E213"/>
    <mergeCell ref="F201:F213"/>
    <mergeCell ref="G201:G213"/>
    <mergeCell ref="A185:I185"/>
    <mergeCell ref="A186:A199"/>
    <mergeCell ref="B186:B199"/>
    <mergeCell ref="C186:C199"/>
    <mergeCell ref="D186:D199"/>
    <mergeCell ref="E186:E199"/>
    <mergeCell ref="F186:F199"/>
    <mergeCell ref="G186:G199"/>
    <mergeCell ref="A177:I177"/>
    <mergeCell ref="A178:A184"/>
    <mergeCell ref="B178:B184"/>
    <mergeCell ref="C178:C184"/>
    <mergeCell ref="D178:D184"/>
    <mergeCell ref="E178:E184"/>
    <mergeCell ref="F178:F184"/>
    <mergeCell ref="G178:G184"/>
    <mergeCell ref="A164:I164"/>
    <mergeCell ref="A165:A175"/>
    <mergeCell ref="B165:B175"/>
    <mergeCell ref="C165:C175"/>
    <mergeCell ref="D165:D175"/>
    <mergeCell ref="E165:E175"/>
    <mergeCell ref="F165:F175"/>
    <mergeCell ref="G165:G175"/>
    <mergeCell ref="A151:I151"/>
    <mergeCell ref="A152:A163"/>
    <mergeCell ref="B152:B163"/>
    <mergeCell ref="C152:C163"/>
    <mergeCell ref="D152:D163"/>
    <mergeCell ref="E152:E163"/>
    <mergeCell ref="F152:F163"/>
    <mergeCell ref="G152:G163"/>
    <mergeCell ref="A143:I143"/>
    <mergeCell ref="A144:A150"/>
    <mergeCell ref="B144:B150"/>
    <mergeCell ref="C144:C150"/>
    <mergeCell ref="D144:D150"/>
    <mergeCell ref="E144:E150"/>
    <mergeCell ref="F144:F150"/>
    <mergeCell ref="G144:G150"/>
    <mergeCell ref="A131:I131"/>
    <mergeCell ref="A133:I133"/>
    <mergeCell ref="A134:A142"/>
    <mergeCell ref="B134:B142"/>
    <mergeCell ref="C134:C142"/>
    <mergeCell ref="D134:D142"/>
    <mergeCell ref="E134:E142"/>
    <mergeCell ref="F134:F142"/>
    <mergeCell ref="G134:G142"/>
    <mergeCell ref="A118:I118"/>
    <mergeCell ref="A119:A130"/>
    <mergeCell ref="B119:B130"/>
    <mergeCell ref="C119:C130"/>
    <mergeCell ref="D119:D130"/>
    <mergeCell ref="E119:E130"/>
    <mergeCell ref="F119:F130"/>
    <mergeCell ref="G119:G129"/>
    <mergeCell ref="A108:I108"/>
    <mergeCell ref="A109:A117"/>
    <mergeCell ref="B109:B117"/>
    <mergeCell ref="C109:C117"/>
    <mergeCell ref="D109:D117"/>
    <mergeCell ref="E109:E117"/>
    <mergeCell ref="F109:F117"/>
    <mergeCell ref="G109:G117"/>
    <mergeCell ref="A98:I98"/>
    <mergeCell ref="A100:I100"/>
    <mergeCell ref="A101:A107"/>
    <mergeCell ref="B101:B107"/>
    <mergeCell ref="C101:C107"/>
    <mergeCell ref="D101:D107"/>
    <mergeCell ref="E101:E107"/>
    <mergeCell ref="F101:F107"/>
    <mergeCell ref="G101:G107"/>
    <mergeCell ref="A60:I60"/>
    <mergeCell ref="A61:A97"/>
    <mergeCell ref="B61:B97"/>
    <mergeCell ref="C61:C97"/>
    <mergeCell ref="D61:D97"/>
    <mergeCell ref="E61:E97"/>
    <mergeCell ref="F61:F97"/>
    <mergeCell ref="G61:G96"/>
    <mergeCell ref="A48:I48"/>
    <mergeCell ref="A49:A59"/>
    <mergeCell ref="B49:B59"/>
    <mergeCell ref="C49:C59"/>
    <mergeCell ref="D49:D59"/>
    <mergeCell ref="E49:E59"/>
    <mergeCell ref="F49:F59"/>
    <mergeCell ref="G49:G59"/>
    <mergeCell ref="A31:I31"/>
    <mergeCell ref="A32:A47"/>
    <mergeCell ref="B32:B47"/>
    <mergeCell ref="C32:C47"/>
    <mergeCell ref="D32:D47"/>
    <mergeCell ref="E32:E47"/>
    <mergeCell ref="F32:F47"/>
    <mergeCell ref="G32:G47"/>
    <mergeCell ref="F11:F17"/>
    <mergeCell ref="G11:G17"/>
    <mergeCell ref="A19:I19"/>
    <mergeCell ref="A20:A30"/>
    <mergeCell ref="B20:B30"/>
    <mergeCell ref="C20:C30"/>
    <mergeCell ref="D20:D30"/>
    <mergeCell ref="E20:E30"/>
    <mergeCell ref="F20:F30"/>
    <mergeCell ref="G20:G30"/>
    <mergeCell ref="T9:T10"/>
    <mergeCell ref="U9:U10"/>
    <mergeCell ref="V9:V10"/>
    <mergeCell ref="A11:A17"/>
    <mergeCell ref="B11:B17"/>
    <mergeCell ref="C11:C17"/>
    <mergeCell ref="D11:D17"/>
    <mergeCell ref="E11:E17"/>
    <mergeCell ref="L9:L10"/>
    <mergeCell ref="M9:M10"/>
    <mergeCell ref="N9:N10"/>
    <mergeCell ref="O9:O10"/>
    <mergeCell ref="P9:P10"/>
    <mergeCell ref="Q9:Q10"/>
    <mergeCell ref="D1:S1"/>
    <mergeCell ref="D2:S2"/>
    <mergeCell ref="D3:S3"/>
    <mergeCell ref="D4:S4"/>
    <mergeCell ref="A9:B9"/>
    <mergeCell ref="C9:D9"/>
    <mergeCell ref="E9:F9"/>
    <mergeCell ref="H9:I9"/>
    <mergeCell ref="J9:J10"/>
    <mergeCell ref="K9:K10"/>
    <mergeCell ref="R9:R10"/>
    <mergeCell ref="S9:S10"/>
  </mergeCells>
  <pageMargins left="0.25" right="0.25" top="0.75" bottom="0.75" header="0.3" footer="0.3"/>
  <pageSetup paperSize="9" orientation="landscape" r:id="rId1"/>
  <headerFooter>
    <oddFooter>&amp;L1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2" sqref="D2"/>
    </sheetView>
  </sheetViews>
  <sheetFormatPr baseColWidth="10" defaultRowHeight="15" x14ac:dyDescent="0.25"/>
  <cols>
    <col min="2" max="2" width="43.140625" customWidth="1"/>
    <col min="3" max="3" width="24.5703125" customWidth="1"/>
    <col min="4" max="6" width="14.140625" bestFit="1" customWidth="1"/>
    <col min="7" max="8" width="12.5703125" bestFit="1" customWidth="1"/>
    <col min="9" max="9" width="14.140625" bestFit="1" customWidth="1"/>
  </cols>
  <sheetData>
    <row r="1" spans="1:9" ht="30" customHeight="1" x14ac:dyDescent="0.25">
      <c r="A1">
        <v>1000</v>
      </c>
      <c r="B1" t="s">
        <v>180</v>
      </c>
      <c r="C1" s="7">
        <f>'600'!J61+'600'!J62+'600'!J63+'600'!J64+'600'!J65</f>
        <v>3789582</v>
      </c>
      <c r="D1" s="5"/>
      <c r="E1" s="5" t="s">
        <v>194</v>
      </c>
      <c r="F1" s="5"/>
      <c r="G1" t="s">
        <v>195</v>
      </c>
      <c r="H1" t="s">
        <v>196</v>
      </c>
    </row>
    <row r="2" spans="1:9" ht="30" customHeight="1" x14ac:dyDescent="0.25">
      <c r="A2">
        <v>2000</v>
      </c>
      <c r="B2" t="s">
        <v>181</v>
      </c>
      <c r="C2" s="7">
        <f>'600'!J11+'600'!J12+'600'!J13+'600'!J15+'600'!J20+'600'!J21+'600'!J22+'600'!J32+'600'!J33+'600'!J34+'600'!J35+'600'!J36+'600'!J37+'600'!J49+'600'!J50+'600'!J51+'600'!J52+'600'!J53+'600'!J54+'600'!J66+'600'!J67+'600'!J68+'600'!J69+'600'!J70+'600'!J71+'600'!J72+'600'!J73+'600'!J74+'600'!J75+'600'!J76+'600'!J77+'600'!J78+'600'!J79+'600'!J80+'600'!J81+'600'!J82+'600'!J88+'600'!J101+'600'!J102+'600'!J103+'600'!J109+'600'!J110+'600'!J111+'600'!J112+'600'!J119+'600'!J120+'600'!J121+'600'!J122+'600'!J123+'600'!J124+'600'!J134+'600'!J135+'600'!J136+'600'!J137+'600'!J138+'600'!J144+'600'!J145+'600'!J146+'600'!J147+'600'!J152+'600'!J153+'600'!J154+'600'!J155+'600'!J156+'600'!J165+'600'!J166+'600'!J167+'600'!J168+'600'!J169+'600'!J170+'600'!J171+'600'!J172+'600'!J178+'600'!J179+'600'!J180+'600'!J181+'600'!J186+'600'!J187+'600'!J188+'600'!J189+'600'!J190+'600'!J191+'600'!J192+'600'!J193+'600'!J201+'600'!J202+'600'!J203+'600'!J204+'600'!J205+'600'!J206+'600'!J207+'600'!J208+'600'!J209+'600'!J210+'600'!J215+'600'!J216+'600'!J220+'600'!J221+'600'!J222</f>
        <v>1142492.3999999999</v>
      </c>
      <c r="D2" s="5" t="s">
        <v>189</v>
      </c>
      <c r="E2" s="5">
        <f>'600'!J15+'600'!J35+'600'!J53+'600'!J75+'600'!J112+'600'!J138+'600'!J147+'600'!J156+'600'!J169+'600'!J192</f>
        <v>410000</v>
      </c>
      <c r="F2" s="5"/>
      <c r="G2" s="5">
        <f>E2/12</f>
        <v>34166.666666666664</v>
      </c>
    </row>
    <row r="3" spans="1:9" ht="30" customHeight="1" x14ac:dyDescent="0.25">
      <c r="A3">
        <v>3000</v>
      </c>
      <c r="B3" t="s">
        <v>182</v>
      </c>
      <c r="C3" s="7">
        <f>'600'!J14+'600'!J16+'600'!J17+'600'!J23+'600'!J24+'600'!J25+'600'!J26+'600'!J27+'600'!J28+'600'!J29+'600'!J30+'600'!J38+'600'!J39+'600'!J40+'600'!J41+'600'!J42+'600'!J43+'600'!J44+'600'!J55+'600'!J56+'600'!J57+'600'!J58+'600'!J59+'600'!J83+'600'!J84+'600'!J85+'600'!J86+'600'!J87+'600'!J89+'600'!J90+'600'!J91+'600'!J92+'600'!J93+'600'!J94+'600'!J95+'600'!J96+'600'!J99+'600'!J104+'600'!J105+'600'!J106+'600'!J107+'600'!J113+'600'!J114+'600'!J115+'600'!J116+'600'!J117+'600'!J125+'600'!J126+'600'!J130+'600'!J139+'600'!J140+'600'!J141+'600'!J142+'600'!J148+'600'!J149+'600'!J157+'600'!J158+'600'!J159+'600'!J160+'600'!J161+'600'!J162+'600'!J173+'600'!J174+'600'!J175+'600'!J182+'600'!J183+'600'!J184+'600'!J194+'600'!J195+'600'!J196+'600'!J197+'600'!J198+'600'!J211+'600'!J212+'600'!J213+'600'!J217+'600'!J218+'600'!J223+'600'!J224+'600'!J225</f>
        <v>679031.19500000007</v>
      </c>
      <c r="D3" s="5" t="s">
        <v>190</v>
      </c>
      <c r="E3" s="5">
        <f>'600'!J61</f>
        <v>3300000</v>
      </c>
      <c r="F3" s="5"/>
      <c r="G3" s="5">
        <f>E3/12</f>
        <v>275000</v>
      </c>
      <c r="H3" s="5">
        <f>G3/2</f>
        <v>137500</v>
      </c>
    </row>
    <row r="4" spans="1:9" ht="30" customHeight="1" x14ac:dyDescent="0.25">
      <c r="A4">
        <v>4000</v>
      </c>
      <c r="B4" s="6" t="s">
        <v>183</v>
      </c>
      <c r="C4" s="7">
        <f>'600'!J18+'600'!J45+'600'!J46+'600'!J47+'600'!J127+'600'!J128+'600'!J129+'600'!J132+'600'!J150+'600'!J163+'600'!J176+'600'!J199</f>
        <v>1570894.4</v>
      </c>
      <c r="D4" s="5" t="s">
        <v>191</v>
      </c>
      <c r="E4" s="5">
        <f>'600'!J129+'600'!J199</f>
        <v>640000</v>
      </c>
      <c r="F4" s="5"/>
      <c r="G4" s="5">
        <f>E4/12</f>
        <v>53333.333333333336</v>
      </c>
    </row>
    <row r="5" spans="1:9" ht="30" customHeight="1" x14ac:dyDescent="0.25">
      <c r="A5">
        <v>5000</v>
      </c>
      <c r="B5" t="s">
        <v>184</v>
      </c>
      <c r="C5" s="5">
        <f>'600'!J97</f>
        <v>18000</v>
      </c>
      <c r="D5" s="5" t="s">
        <v>192</v>
      </c>
      <c r="E5" s="5">
        <f>'600'!J18+'600'!J45+'600'!J127+'600'!J132+'600'!J150+'600'!J163+'600'!J176</f>
        <v>908040</v>
      </c>
      <c r="F5" s="5"/>
      <c r="G5" s="5">
        <f>E5/12</f>
        <v>75670</v>
      </c>
    </row>
    <row r="6" spans="1:9" ht="30" customHeight="1" x14ac:dyDescent="0.25">
      <c r="A6">
        <v>6000</v>
      </c>
      <c r="B6" t="s">
        <v>185</v>
      </c>
      <c r="D6" s="5" t="s">
        <v>193</v>
      </c>
      <c r="E6" s="5">
        <f>'600'!J13+'600'!J20+'600'!J32+'600'!J69+'600'!J103+'600'!J111+'600'!J119+'600'!J136+'600'!J144+'600'!J154+'600'!J167+'600'!J180+'600'!J188+'600'!J203+'600'!J215+'600'!J222</f>
        <v>274148.40000000002</v>
      </c>
      <c r="F6" s="5"/>
      <c r="G6" s="5">
        <f>E6/12</f>
        <v>22845.7</v>
      </c>
    </row>
    <row r="7" spans="1:9" ht="30" customHeight="1" x14ac:dyDescent="0.25">
      <c r="A7">
        <v>7000</v>
      </c>
      <c r="B7" s="6" t="s">
        <v>186</v>
      </c>
      <c r="E7" s="5"/>
    </row>
    <row r="8" spans="1:9" ht="30" customHeight="1" x14ac:dyDescent="0.25">
      <c r="A8">
        <v>8000</v>
      </c>
      <c r="B8" t="s">
        <v>187</v>
      </c>
      <c r="E8" s="5"/>
    </row>
    <row r="9" spans="1:9" ht="30" customHeight="1" x14ac:dyDescent="0.25">
      <c r="A9">
        <v>9000</v>
      </c>
      <c r="B9" t="s">
        <v>188</v>
      </c>
    </row>
    <row r="10" spans="1:9" ht="30" customHeight="1" x14ac:dyDescent="0.25"/>
    <row r="11" spans="1:9" ht="42.75" customHeight="1" x14ac:dyDescent="0.25">
      <c r="C11" s="5">
        <f>SUM(C1:C9)</f>
        <v>7199999.995000001</v>
      </c>
      <c r="D11" s="5"/>
      <c r="E11" s="5"/>
      <c r="F11" s="5"/>
      <c r="G11" s="5"/>
      <c r="I11" s="5"/>
    </row>
    <row r="13" spans="1:9" x14ac:dyDescent="0.25">
      <c r="C1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600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</dc:creator>
  <cp:lastModifiedBy>ADMINISTRACIO DIF</cp:lastModifiedBy>
  <cp:lastPrinted>2019-02-08T17:20:59Z</cp:lastPrinted>
  <dcterms:created xsi:type="dcterms:W3CDTF">2018-12-07T02:51:45Z</dcterms:created>
  <dcterms:modified xsi:type="dcterms:W3CDTF">2020-03-03T19:04:04Z</dcterms:modified>
</cp:coreProperties>
</file>