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 activeTab="1"/>
  </bookViews>
  <sheets>
    <sheet name="Hoja1" sheetId="1" r:id="rId1"/>
    <sheet name="600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0" i="2" l="1"/>
  <c r="M150" i="2" s="1"/>
  <c r="N150" i="2" s="1"/>
  <c r="O150" i="2" s="1"/>
  <c r="P150" i="2" s="1"/>
  <c r="Q150" i="2" s="1"/>
  <c r="R150" i="2" s="1"/>
  <c r="S150" i="2" s="1"/>
  <c r="T150" i="2" s="1"/>
  <c r="U150" i="2" s="1"/>
  <c r="V150" i="2" s="1"/>
  <c r="L151" i="2"/>
  <c r="M151" i="2" s="1"/>
  <c r="N151" i="2" s="1"/>
  <c r="O151" i="2" s="1"/>
  <c r="P151" i="2" s="1"/>
  <c r="Q151" i="2" s="1"/>
  <c r="R151" i="2" s="1"/>
  <c r="S151" i="2" s="1"/>
  <c r="T151" i="2" s="1"/>
  <c r="U151" i="2" s="1"/>
  <c r="V151" i="2" s="1"/>
  <c r="L154" i="2"/>
  <c r="M154" i="2" s="1"/>
  <c r="N154" i="2" s="1"/>
  <c r="O154" i="2" s="1"/>
  <c r="P154" i="2" s="1"/>
  <c r="Q154" i="2" s="1"/>
  <c r="R154" i="2" s="1"/>
  <c r="S154" i="2" s="1"/>
  <c r="T154" i="2" s="1"/>
  <c r="U154" i="2" s="1"/>
  <c r="V154" i="2" s="1"/>
  <c r="K150" i="2"/>
  <c r="K151" i="2"/>
  <c r="K152" i="2"/>
  <c r="L152" i="2" s="1"/>
  <c r="M152" i="2" s="1"/>
  <c r="N152" i="2" s="1"/>
  <c r="O152" i="2" s="1"/>
  <c r="P152" i="2" s="1"/>
  <c r="Q152" i="2" s="1"/>
  <c r="R152" i="2" s="1"/>
  <c r="S152" i="2" s="1"/>
  <c r="T152" i="2" s="1"/>
  <c r="U152" i="2" s="1"/>
  <c r="V152" i="2" s="1"/>
  <c r="K153" i="2"/>
  <c r="L153" i="2" s="1"/>
  <c r="K154" i="2"/>
  <c r="M141" i="2"/>
  <c r="N141" i="2" s="1"/>
  <c r="O141" i="2" s="1"/>
  <c r="P141" i="2" s="1"/>
  <c r="Q141" i="2" s="1"/>
  <c r="R141" i="2" s="1"/>
  <c r="S141" i="2" s="1"/>
  <c r="T141" i="2" s="1"/>
  <c r="U141" i="2" s="1"/>
  <c r="V141" i="2" s="1"/>
  <c r="K138" i="2"/>
  <c r="L138" i="2" s="1"/>
  <c r="K139" i="2"/>
  <c r="L139" i="2" s="1"/>
  <c r="K140" i="2"/>
  <c r="L140" i="2" s="1"/>
  <c r="K141" i="2"/>
  <c r="L141" i="2" s="1"/>
  <c r="K142" i="2"/>
  <c r="L142" i="2" s="1"/>
  <c r="M142" i="2" s="1"/>
  <c r="N142" i="2" s="1"/>
  <c r="O142" i="2" s="1"/>
  <c r="P142" i="2" s="1"/>
  <c r="Q142" i="2" s="1"/>
  <c r="R142" i="2" s="1"/>
  <c r="S142" i="2" s="1"/>
  <c r="T142" i="2" s="1"/>
  <c r="U142" i="2" s="1"/>
  <c r="V142" i="2" s="1"/>
  <c r="K143" i="2"/>
  <c r="L143" i="2" s="1"/>
  <c r="M143" i="2" s="1"/>
  <c r="N143" i="2" s="1"/>
  <c r="O143" i="2" s="1"/>
  <c r="P143" i="2" s="1"/>
  <c r="Q143" i="2" s="1"/>
  <c r="R143" i="2" s="1"/>
  <c r="S143" i="2" s="1"/>
  <c r="T143" i="2" s="1"/>
  <c r="U143" i="2" s="1"/>
  <c r="V143" i="2" s="1"/>
  <c r="K144" i="2"/>
  <c r="L144" i="2" s="1"/>
  <c r="M144" i="2" s="1"/>
  <c r="N144" i="2" s="1"/>
  <c r="O144" i="2" s="1"/>
  <c r="P144" i="2" s="1"/>
  <c r="Q144" i="2" s="1"/>
  <c r="R144" i="2" s="1"/>
  <c r="S144" i="2" s="1"/>
  <c r="T144" i="2" s="1"/>
  <c r="U144" i="2" s="1"/>
  <c r="V144" i="2" s="1"/>
  <c r="K145" i="2"/>
  <c r="L145" i="2" s="1"/>
  <c r="M145" i="2"/>
  <c r="N145" i="2" s="1"/>
  <c r="O145" i="2" s="1"/>
  <c r="P145" i="2" s="1"/>
  <c r="Q145" i="2" s="1"/>
  <c r="R145" i="2" s="1"/>
  <c r="S145" i="2" s="1"/>
  <c r="T145" i="2" s="1"/>
  <c r="U145" i="2" s="1"/>
  <c r="V145" i="2" s="1"/>
  <c r="N127" i="2"/>
  <c r="O127" i="2" s="1"/>
  <c r="P127" i="2" s="1"/>
  <c r="Q127" i="2" s="1"/>
  <c r="R127" i="2" s="1"/>
  <c r="S127" i="2" s="1"/>
  <c r="T127" i="2" s="1"/>
  <c r="U127" i="2" s="1"/>
  <c r="V127" i="2" s="1"/>
  <c r="K125" i="2"/>
  <c r="L125" i="2" s="1"/>
  <c r="M125" i="2" s="1"/>
  <c r="N125" i="2" s="1"/>
  <c r="O125" i="2" s="1"/>
  <c r="P125" i="2" s="1"/>
  <c r="Q125" i="2" s="1"/>
  <c r="R125" i="2" s="1"/>
  <c r="S125" i="2" s="1"/>
  <c r="T125" i="2" s="1"/>
  <c r="U125" i="2" s="1"/>
  <c r="V125" i="2" s="1"/>
  <c r="K126" i="2"/>
  <c r="L126" i="2" s="1"/>
  <c r="M126" i="2" s="1"/>
  <c r="N126" i="2" s="1"/>
  <c r="O126" i="2" s="1"/>
  <c r="P126" i="2" s="1"/>
  <c r="Q126" i="2" s="1"/>
  <c r="R126" i="2" s="1"/>
  <c r="S126" i="2" s="1"/>
  <c r="T126" i="2" s="1"/>
  <c r="U126" i="2" s="1"/>
  <c r="V126" i="2" s="1"/>
  <c r="K127" i="2"/>
  <c r="L127" i="2" s="1"/>
  <c r="M127" i="2" s="1"/>
  <c r="K128" i="2"/>
  <c r="L128" i="2" s="1"/>
  <c r="M128" i="2" s="1"/>
  <c r="N128" i="2" s="1"/>
  <c r="O128" i="2" s="1"/>
  <c r="P128" i="2" s="1"/>
  <c r="Q128" i="2" s="1"/>
  <c r="R128" i="2" s="1"/>
  <c r="S128" i="2" s="1"/>
  <c r="T128" i="2" s="1"/>
  <c r="U128" i="2" s="1"/>
  <c r="V128" i="2" s="1"/>
  <c r="K129" i="2"/>
  <c r="L129" i="2" s="1"/>
  <c r="M129" i="2" s="1"/>
  <c r="N129" i="2" s="1"/>
  <c r="O129" i="2" s="1"/>
  <c r="P129" i="2" s="1"/>
  <c r="Q129" i="2" s="1"/>
  <c r="R129" i="2" s="1"/>
  <c r="S129" i="2" s="1"/>
  <c r="T129" i="2" s="1"/>
  <c r="U129" i="2" s="1"/>
  <c r="V129" i="2" s="1"/>
  <c r="K130" i="2"/>
  <c r="L130" i="2" s="1"/>
  <c r="K131" i="2"/>
  <c r="L131" i="2" s="1"/>
  <c r="M131" i="2" s="1"/>
  <c r="N131" i="2" s="1"/>
  <c r="O131" i="2" s="1"/>
  <c r="P131" i="2" s="1"/>
  <c r="Q131" i="2" s="1"/>
  <c r="R131" i="2" s="1"/>
  <c r="S131" i="2" s="1"/>
  <c r="T131" i="2" s="1"/>
  <c r="U131" i="2" s="1"/>
  <c r="V131" i="2" s="1"/>
  <c r="K132" i="2"/>
  <c r="L132" i="2" s="1"/>
  <c r="M132" i="2" s="1"/>
  <c r="N132" i="2" s="1"/>
  <c r="O132" i="2" s="1"/>
  <c r="P132" i="2" s="1"/>
  <c r="Q132" i="2" s="1"/>
  <c r="R132" i="2" s="1"/>
  <c r="S132" i="2" s="1"/>
  <c r="T132" i="2" s="1"/>
  <c r="U132" i="2" s="1"/>
  <c r="V132" i="2" s="1"/>
  <c r="K133" i="2"/>
  <c r="L133" i="2" s="1"/>
  <c r="M133" i="2" s="1"/>
  <c r="N133" i="2" s="1"/>
  <c r="O133" i="2" s="1"/>
  <c r="P133" i="2" s="1"/>
  <c r="Q133" i="2" s="1"/>
  <c r="R133" i="2" s="1"/>
  <c r="S133" i="2" s="1"/>
  <c r="T133" i="2" s="1"/>
  <c r="U133" i="2" s="1"/>
  <c r="V133" i="2" s="1"/>
  <c r="K134" i="2"/>
  <c r="L134" i="2" s="1"/>
  <c r="M134" i="2" s="1"/>
  <c r="N134" i="2" s="1"/>
  <c r="O134" i="2" s="1"/>
  <c r="P134" i="2" s="1"/>
  <c r="Q134" i="2" s="1"/>
  <c r="R134" i="2" s="1"/>
  <c r="S134" i="2" s="1"/>
  <c r="T134" i="2" s="1"/>
  <c r="U134" i="2" s="1"/>
  <c r="V134" i="2" s="1"/>
  <c r="K135" i="2"/>
  <c r="L135" i="2" s="1"/>
  <c r="M135" i="2" s="1"/>
  <c r="N135" i="2" s="1"/>
  <c r="O135" i="2" s="1"/>
  <c r="P135" i="2" s="1"/>
  <c r="Q135" i="2" s="1"/>
  <c r="R135" i="2" s="1"/>
  <c r="S135" i="2" s="1"/>
  <c r="T135" i="2" s="1"/>
  <c r="U135" i="2" s="1"/>
  <c r="V135" i="2" s="1"/>
  <c r="M122" i="2"/>
  <c r="N122" i="2"/>
  <c r="O122" i="2" s="1"/>
  <c r="P122" i="2" s="1"/>
  <c r="Q122" i="2" s="1"/>
  <c r="R122" i="2" s="1"/>
  <c r="S122" i="2" s="1"/>
  <c r="T122" i="2" s="1"/>
  <c r="U122" i="2" s="1"/>
  <c r="V122" i="2" s="1"/>
  <c r="K121" i="2"/>
  <c r="L121" i="2" s="1"/>
  <c r="M121" i="2" s="1"/>
  <c r="N121" i="2" s="1"/>
  <c r="O121" i="2" s="1"/>
  <c r="P121" i="2" s="1"/>
  <c r="Q121" i="2" s="1"/>
  <c r="R121" i="2" s="1"/>
  <c r="S121" i="2" s="1"/>
  <c r="T121" i="2" s="1"/>
  <c r="U121" i="2" s="1"/>
  <c r="V121" i="2" s="1"/>
  <c r="K122" i="2"/>
  <c r="L122" i="2" s="1"/>
  <c r="M113" i="2"/>
  <c r="N113" i="2"/>
  <c r="O113" i="2" s="1"/>
  <c r="P113" i="2" s="1"/>
  <c r="Q113" i="2" s="1"/>
  <c r="R113" i="2" s="1"/>
  <c r="S113" i="2" s="1"/>
  <c r="T113" i="2" s="1"/>
  <c r="U113" i="2" s="1"/>
  <c r="V113" i="2" s="1"/>
  <c r="L113" i="2"/>
  <c r="L116" i="2"/>
  <c r="M116" i="2" s="1"/>
  <c r="N116" i="2" s="1"/>
  <c r="O116" i="2" s="1"/>
  <c r="P116" i="2" s="1"/>
  <c r="Q116" i="2" s="1"/>
  <c r="R116" i="2" s="1"/>
  <c r="S116" i="2" s="1"/>
  <c r="T116" i="2" s="1"/>
  <c r="U116" i="2" s="1"/>
  <c r="V116" i="2" s="1"/>
  <c r="L117" i="2"/>
  <c r="M117" i="2" s="1"/>
  <c r="N117" i="2" s="1"/>
  <c r="O117" i="2" s="1"/>
  <c r="P117" i="2" s="1"/>
  <c r="Q117" i="2" s="1"/>
  <c r="R117" i="2" s="1"/>
  <c r="S117" i="2" s="1"/>
  <c r="T117" i="2" s="1"/>
  <c r="U117" i="2" s="1"/>
  <c r="V117" i="2" s="1"/>
  <c r="K113" i="2"/>
  <c r="K114" i="2"/>
  <c r="L114" i="2" s="1"/>
  <c r="M114" i="2" s="1"/>
  <c r="N114" i="2" s="1"/>
  <c r="O114" i="2" s="1"/>
  <c r="P114" i="2" s="1"/>
  <c r="Q114" i="2" s="1"/>
  <c r="R114" i="2" s="1"/>
  <c r="S114" i="2" s="1"/>
  <c r="T114" i="2" s="1"/>
  <c r="U114" i="2" s="1"/>
  <c r="V114" i="2" s="1"/>
  <c r="K115" i="2"/>
  <c r="L115" i="2" s="1"/>
  <c r="K116" i="2"/>
  <c r="K117" i="2"/>
  <c r="K118" i="2"/>
  <c r="L118" i="2" s="1"/>
  <c r="L108" i="2"/>
  <c r="L109" i="2"/>
  <c r="K108" i="2"/>
  <c r="K109" i="2"/>
  <c r="K110" i="2"/>
  <c r="L110" i="2" s="1"/>
  <c r="M110" i="2" s="1"/>
  <c r="N110" i="2" s="1"/>
  <c r="O110" i="2" s="1"/>
  <c r="P110" i="2" s="1"/>
  <c r="Q110" i="2" s="1"/>
  <c r="R110" i="2" s="1"/>
  <c r="S110" i="2" s="1"/>
  <c r="T110" i="2" s="1"/>
  <c r="U110" i="2" s="1"/>
  <c r="V110" i="2" s="1"/>
  <c r="L92" i="2"/>
  <c r="L93" i="2"/>
  <c r="K89" i="2"/>
  <c r="L89" i="2" s="1"/>
  <c r="K90" i="2"/>
  <c r="L90" i="2" s="1"/>
  <c r="K91" i="2"/>
  <c r="L91" i="2" s="1"/>
  <c r="M91" i="2" s="1"/>
  <c r="N91" i="2" s="1"/>
  <c r="O91" i="2" s="1"/>
  <c r="P91" i="2" s="1"/>
  <c r="Q91" i="2" s="1"/>
  <c r="R91" i="2" s="1"/>
  <c r="S91" i="2" s="1"/>
  <c r="T91" i="2" s="1"/>
  <c r="U91" i="2" s="1"/>
  <c r="V91" i="2" s="1"/>
  <c r="K92" i="2"/>
  <c r="K93" i="2"/>
  <c r="K94" i="2"/>
  <c r="L94" i="2" s="1"/>
  <c r="L79" i="2"/>
  <c r="M79" i="2" s="1"/>
  <c r="N79" i="2" s="1"/>
  <c r="O79" i="2" s="1"/>
  <c r="P79" i="2" s="1"/>
  <c r="Q79" i="2" s="1"/>
  <c r="R79" i="2" s="1"/>
  <c r="S79" i="2" s="1"/>
  <c r="T79" i="2" s="1"/>
  <c r="U79" i="2" s="1"/>
  <c r="V79" i="2" s="1"/>
  <c r="K79" i="2"/>
  <c r="K80" i="2"/>
  <c r="L80" i="2" s="1"/>
  <c r="M80" i="2" s="1"/>
  <c r="M74" i="2"/>
  <c r="N74" i="2" s="1"/>
  <c r="O74" i="2" s="1"/>
  <c r="P74" i="2" s="1"/>
  <c r="Q74" i="2" s="1"/>
  <c r="R74" i="2" s="1"/>
  <c r="S74" i="2" s="1"/>
  <c r="T74" i="2" s="1"/>
  <c r="U74" i="2" s="1"/>
  <c r="V74" i="2" s="1"/>
  <c r="L45" i="2"/>
  <c r="L46" i="2"/>
  <c r="L49" i="2"/>
  <c r="L50" i="2"/>
  <c r="M50" i="2" s="1"/>
  <c r="N50" i="2" s="1"/>
  <c r="O50" i="2" s="1"/>
  <c r="P50" i="2" s="1"/>
  <c r="L51" i="2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L54" i="2"/>
  <c r="M54" i="2" s="1"/>
  <c r="N54" i="2" s="1"/>
  <c r="O54" i="2" s="1"/>
  <c r="P54" i="2" s="1"/>
  <c r="Q54" i="2" s="1"/>
  <c r="R54" i="2" s="1"/>
  <c r="S54" i="2" s="1"/>
  <c r="T54" i="2" s="1"/>
  <c r="U54" i="2" s="1"/>
  <c r="V54" i="2" s="1"/>
  <c r="L57" i="2"/>
  <c r="M57" i="2" s="1"/>
  <c r="L58" i="2"/>
  <c r="M58" i="2" s="1"/>
  <c r="L61" i="2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L62" i="2"/>
  <c r="M62" i="2" s="1"/>
  <c r="N62" i="2" s="1"/>
  <c r="O62" i="2" s="1"/>
  <c r="P62" i="2" s="1"/>
  <c r="Q62" i="2" s="1"/>
  <c r="R62" i="2" s="1"/>
  <c r="S62" i="2" s="1"/>
  <c r="T62" i="2" s="1"/>
  <c r="U62" i="2" s="1"/>
  <c r="V62" i="2" s="1"/>
  <c r="L65" i="2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L66" i="2"/>
  <c r="M66" i="2" s="1"/>
  <c r="N66" i="2" s="1"/>
  <c r="O66" i="2" s="1"/>
  <c r="P66" i="2" s="1"/>
  <c r="Q66" i="2" s="1"/>
  <c r="R66" i="2" s="1"/>
  <c r="S66" i="2" s="1"/>
  <c r="T66" i="2" s="1"/>
  <c r="U66" i="2" s="1"/>
  <c r="V66" i="2" s="1"/>
  <c r="L67" i="2"/>
  <c r="M67" i="2" s="1"/>
  <c r="L70" i="2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L73" i="2"/>
  <c r="M73" i="2" s="1"/>
  <c r="L74" i="2"/>
  <c r="K43" i="2"/>
  <c r="K44" i="2"/>
  <c r="L44" i="2" s="1"/>
  <c r="K45" i="2"/>
  <c r="K46" i="2"/>
  <c r="K47" i="2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K48" i="2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V48" i="2" s="1"/>
  <c r="K49" i="2"/>
  <c r="K50" i="2"/>
  <c r="K51" i="2"/>
  <c r="K52" i="2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K53" i="2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K54" i="2"/>
  <c r="K55" i="2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K56" i="2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K57" i="2"/>
  <c r="K58" i="2"/>
  <c r="K59" i="2"/>
  <c r="L59" i="2" s="1"/>
  <c r="M59" i="2" s="1"/>
  <c r="N59" i="2" s="1"/>
  <c r="O59" i="2" s="1"/>
  <c r="P59" i="2" s="1"/>
  <c r="Q59" i="2" s="1"/>
  <c r="R59" i="2" s="1"/>
  <c r="S59" i="2" s="1"/>
  <c r="T59" i="2" s="1"/>
  <c r="U59" i="2" s="1"/>
  <c r="V59" i="2" s="1"/>
  <c r="K60" i="2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K61" i="2"/>
  <c r="K62" i="2"/>
  <c r="K63" i="2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K64" i="2"/>
  <c r="L64" i="2" s="1"/>
  <c r="M64" i="2" s="1"/>
  <c r="K65" i="2"/>
  <c r="K66" i="2"/>
  <c r="K67" i="2"/>
  <c r="K68" i="2"/>
  <c r="L68" i="2" s="1"/>
  <c r="M68" i="2" s="1"/>
  <c r="K69" i="2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K70" i="2"/>
  <c r="K71" i="2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K72" i="2"/>
  <c r="L72" i="2" s="1"/>
  <c r="M72" i="2" s="1"/>
  <c r="N72" i="2" s="1"/>
  <c r="O72" i="2" s="1"/>
  <c r="P72" i="2" s="1"/>
  <c r="Q72" i="2" s="1"/>
  <c r="R72" i="2" s="1"/>
  <c r="S72" i="2" s="1"/>
  <c r="T72" i="2" s="1"/>
  <c r="U72" i="2" s="1"/>
  <c r="V72" i="2" s="1"/>
  <c r="K73" i="2"/>
  <c r="K74" i="2"/>
  <c r="K75" i="2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K76" i="2"/>
  <c r="L76" i="2" s="1"/>
  <c r="M76" i="2" s="1"/>
  <c r="N76" i="2" s="1"/>
  <c r="O76" i="2" s="1"/>
  <c r="P76" i="2" s="1"/>
  <c r="Q76" i="2" s="1"/>
  <c r="R76" i="2" s="1"/>
  <c r="S76" i="2" s="1"/>
  <c r="T76" i="2" s="1"/>
  <c r="U76" i="2" s="1"/>
  <c r="V76" i="2" s="1"/>
  <c r="K37" i="2"/>
  <c r="K38" i="2"/>
  <c r="K39" i="2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K40" i="2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K19" i="2"/>
  <c r="K20" i="2"/>
  <c r="K21" i="2"/>
  <c r="K22" i="2"/>
  <c r="K23" i="2"/>
  <c r="K24" i="2"/>
  <c r="N16" i="2"/>
  <c r="O16" i="2" s="1"/>
  <c r="L9" i="2"/>
  <c r="M9" i="2" s="1"/>
  <c r="N9" i="2" s="1"/>
  <c r="O9" i="2" s="1"/>
  <c r="P9" i="2" s="1"/>
  <c r="Q9" i="2" s="1"/>
  <c r="R9" i="2" s="1"/>
  <c r="S9" i="2" s="1"/>
  <c r="T9" i="2" s="1"/>
  <c r="U9" i="2" s="1"/>
  <c r="V9" i="2" s="1"/>
  <c r="L13" i="2"/>
  <c r="M13" i="2" s="1"/>
  <c r="N13" i="2" s="1"/>
  <c r="O13" i="2" s="1"/>
  <c r="L14" i="2"/>
  <c r="M14" i="2" s="1"/>
  <c r="N14" i="2" s="1"/>
  <c r="O14" i="2" s="1"/>
  <c r="K9" i="2"/>
  <c r="K10" i="2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K11" i="2"/>
  <c r="L11" i="2" s="1"/>
  <c r="M11" i="2" s="1"/>
  <c r="N11" i="2" s="1"/>
  <c r="O11" i="2" s="1"/>
  <c r="K12" i="2"/>
  <c r="L12" i="2" s="1"/>
  <c r="M12" i="2" s="1"/>
  <c r="N12" i="2" s="1"/>
  <c r="O12" i="2" s="1"/>
  <c r="K13" i="2"/>
  <c r="K14" i="2"/>
  <c r="K15" i="2"/>
  <c r="L15" i="2" s="1"/>
  <c r="M15" i="2" s="1"/>
  <c r="N15" i="2" s="1"/>
  <c r="O15" i="2" s="1"/>
  <c r="K16" i="2"/>
  <c r="L16" i="2" s="1"/>
  <c r="M16" i="2" s="1"/>
  <c r="Q50" i="2" l="1"/>
  <c r="R50" i="2" l="1"/>
  <c r="S50" i="2" l="1"/>
  <c r="T50" i="2" l="1"/>
  <c r="U50" i="2" l="1"/>
  <c r="V50" i="2" l="1"/>
  <c r="M93" i="2" l="1"/>
  <c r="N93" i="2" s="1"/>
  <c r="O93" i="2" s="1"/>
  <c r="P93" i="2" s="1"/>
  <c r="Q93" i="2" s="1"/>
  <c r="R93" i="2" s="1"/>
  <c r="S93" i="2" s="1"/>
  <c r="T93" i="2" s="1"/>
  <c r="U93" i="2" s="1"/>
  <c r="V93" i="2" s="1"/>
  <c r="J41" i="2"/>
  <c r="L24" i="2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K100" i="2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  <c r="K149" i="2"/>
  <c r="L149" i="2" s="1"/>
  <c r="K18" i="2"/>
  <c r="L155" i="2" l="1"/>
  <c r="M149" i="2"/>
  <c r="J106" i="2"/>
  <c r="N149" i="2" l="1"/>
  <c r="J95" i="2"/>
  <c r="M45" i="2"/>
  <c r="N45" i="2" s="1"/>
  <c r="O45" i="2" s="1"/>
  <c r="P45" i="2" s="1"/>
  <c r="Q45" i="2" s="1"/>
  <c r="R45" i="2" s="1"/>
  <c r="S45" i="2" s="1"/>
  <c r="T45" i="2" s="1"/>
  <c r="U45" i="2" s="1"/>
  <c r="V45" i="2" s="1"/>
  <c r="O149" i="2" l="1"/>
  <c r="E6" i="3"/>
  <c r="G6" i="3" s="1"/>
  <c r="E5" i="3"/>
  <c r="G5" i="3" s="1"/>
  <c r="E4" i="3"/>
  <c r="G4" i="3" s="1"/>
  <c r="E3" i="3"/>
  <c r="G3" i="3" s="1"/>
  <c r="H3" i="3" s="1"/>
  <c r="E2" i="3"/>
  <c r="G2" i="3" s="1"/>
  <c r="P149" i="2" l="1"/>
  <c r="K36" i="2"/>
  <c r="K34" i="2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K147" i="2"/>
  <c r="L147" i="2" s="1"/>
  <c r="M147" i="2" s="1"/>
  <c r="N147" i="2" s="1"/>
  <c r="O147" i="2" s="1"/>
  <c r="P147" i="2" s="1"/>
  <c r="Q147" i="2" s="1"/>
  <c r="R147" i="2" s="1"/>
  <c r="S147" i="2" s="1"/>
  <c r="T147" i="2" s="1"/>
  <c r="U147" i="2" s="1"/>
  <c r="V147" i="2" s="1"/>
  <c r="K137" i="2"/>
  <c r="L137" i="2" s="1"/>
  <c r="K124" i="2"/>
  <c r="L124" i="2" s="1"/>
  <c r="K120" i="2"/>
  <c r="L120" i="2" s="1"/>
  <c r="M120" i="2" s="1"/>
  <c r="N120" i="2" s="1"/>
  <c r="O120" i="2" s="1"/>
  <c r="P120" i="2" s="1"/>
  <c r="Q120" i="2" s="1"/>
  <c r="R120" i="2" s="1"/>
  <c r="S120" i="2" s="1"/>
  <c r="T120" i="2" s="1"/>
  <c r="U120" i="2" s="1"/>
  <c r="V120" i="2" s="1"/>
  <c r="K112" i="2"/>
  <c r="K107" i="2"/>
  <c r="L107" i="2" s="1"/>
  <c r="K102" i="2"/>
  <c r="L102" i="2" s="1"/>
  <c r="K98" i="2"/>
  <c r="L98" i="2" s="1"/>
  <c r="M98" i="2" s="1"/>
  <c r="N98" i="2" s="1"/>
  <c r="O98" i="2" s="1"/>
  <c r="P98" i="2" s="1"/>
  <c r="Q98" i="2" s="1"/>
  <c r="R98" i="2" s="1"/>
  <c r="S98" i="2" s="1"/>
  <c r="T98" i="2" s="1"/>
  <c r="U98" i="2" s="1"/>
  <c r="V98" i="2" s="1"/>
  <c r="K97" i="2"/>
  <c r="L97" i="2" s="1"/>
  <c r="M97" i="2" s="1"/>
  <c r="N97" i="2" s="1"/>
  <c r="O97" i="2" s="1"/>
  <c r="P97" i="2" s="1"/>
  <c r="Q97" i="2" s="1"/>
  <c r="R97" i="2" s="1"/>
  <c r="S97" i="2" s="1"/>
  <c r="T97" i="2" s="1"/>
  <c r="U97" i="2" s="1"/>
  <c r="V97" i="2" s="1"/>
  <c r="K96" i="2"/>
  <c r="L96" i="2" s="1"/>
  <c r="M90" i="2"/>
  <c r="N90" i="2" s="1"/>
  <c r="O90" i="2" s="1"/>
  <c r="P90" i="2" s="1"/>
  <c r="Q90" i="2" s="1"/>
  <c r="R90" i="2" s="1"/>
  <c r="S90" i="2" s="1"/>
  <c r="T90" i="2" s="1"/>
  <c r="U90" i="2" s="1"/>
  <c r="V90" i="2" s="1"/>
  <c r="M89" i="2"/>
  <c r="N89" i="2" s="1"/>
  <c r="O89" i="2" s="1"/>
  <c r="P89" i="2" s="1"/>
  <c r="Q89" i="2" s="1"/>
  <c r="R89" i="2" s="1"/>
  <c r="S89" i="2" s="1"/>
  <c r="T89" i="2" s="1"/>
  <c r="U89" i="2" s="1"/>
  <c r="V89" i="2" s="1"/>
  <c r="K86" i="2"/>
  <c r="L86" i="2" s="1"/>
  <c r="M86" i="2" s="1"/>
  <c r="N86" i="2" s="1"/>
  <c r="O86" i="2" s="1"/>
  <c r="P86" i="2" s="1"/>
  <c r="Q86" i="2" s="1"/>
  <c r="R86" i="2" s="1"/>
  <c r="S86" i="2" s="1"/>
  <c r="T86" i="2" s="1"/>
  <c r="U86" i="2" s="1"/>
  <c r="V86" i="2" s="1"/>
  <c r="K84" i="2"/>
  <c r="L84" i="2" s="1"/>
  <c r="M84" i="2" s="1"/>
  <c r="N84" i="2" s="1"/>
  <c r="O84" i="2" s="1"/>
  <c r="P84" i="2" s="1"/>
  <c r="Q84" i="2" s="1"/>
  <c r="R84" i="2" s="1"/>
  <c r="S84" i="2" s="1"/>
  <c r="T84" i="2" s="1"/>
  <c r="U84" i="2" s="1"/>
  <c r="V84" i="2" s="1"/>
  <c r="K83" i="2"/>
  <c r="L83" i="2" s="1"/>
  <c r="M83" i="2" s="1"/>
  <c r="N83" i="2" s="1"/>
  <c r="O83" i="2" s="1"/>
  <c r="P83" i="2" s="1"/>
  <c r="Q83" i="2" s="1"/>
  <c r="R83" i="2" s="1"/>
  <c r="S83" i="2" s="1"/>
  <c r="T83" i="2" s="1"/>
  <c r="U83" i="2" s="1"/>
  <c r="V83" i="2" s="1"/>
  <c r="K82" i="2"/>
  <c r="L82" i="2" s="1"/>
  <c r="K78" i="2"/>
  <c r="L78" i="2" s="1"/>
  <c r="K30" i="2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M96" i="2" l="1"/>
  <c r="L111" i="2"/>
  <c r="M107" i="2"/>
  <c r="L146" i="2"/>
  <c r="M137" i="2"/>
  <c r="L81" i="2"/>
  <c r="M78" i="2"/>
  <c r="Q149" i="2"/>
  <c r="M82" i="2"/>
  <c r="M102" i="2"/>
  <c r="L136" i="2"/>
  <c r="M124" i="2"/>
  <c r="L36" i="2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K41" i="2"/>
  <c r="K32" i="2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N80" i="2"/>
  <c r="O80" i="2" s="1"/>
  <c r="P80" i="2" s="1"/>
  <c r="Q80" i="2" s="1"/>
  <c r="R80" i="2" s="1"/>
  <c r="S80" i="2" s="1"/>
  <c r="T80" i="2" s="1"/>
  <c r="U80" i="2" s="1"/>
  <c r="V80" i="2" s="1"/>
  <c r="L37" i="2"/>
  <c r="K31" i="2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K29" i="2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M140" i="2"/>
  <c r="N140" i="2" s="1"/>
  <c r="O140" i="2" s="1"/>
  <c r="P140" i="2" s="1"/>
  <c r="Q140" i="2" s="1"/>
  <c r="R140" i="2" s="1"/>
  <c r="S140" i="2" s="1"/>
  <c r="T140" i="2" s="1"/>
  <c r="U140" i="2" s="1"/>
  <c r="V140" i="2" s="1"/>
  <c r="M138" i="2"/>
  <c r="N138" i="2" s="1"/>
  <c r="O138" i="2" s="1"/>
  <c r="P138" i="2" s="1"/>
  <c r="Q138" i="2" s="1"/>
  <c r="R138" i="2" s="1"/>
  <c r="S138" i="2" s="1"/>
  <c r="T138" i="2" s="1"/>
  <c r="U138" i="2" s="1"/>
  <c r="V138" i="2" s="1"/>
  <c r="M92" i="2"/>
  <c r="N92" i="2" s="1"/>
  <c r="O92" i="2" s="1"/>
  <c r="P92" i="2" s="1"/>
  <c r="Q92" i="2" s="1"/>
  <c r="R92" i="2" s="1"/>
  <c r="S92" i="2" s="1"/>
  <c r="T92" i="2" s="1"/>
  <c r="U92" i="2" s="1"/>
  <c r="V92" i="2" s="1"/>
  <c r="K27" i="2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K26" i="2"/>
  <c r="L26" i="2" s="1"/>
  <c r="R149" i="2" l="1"/>
  <c r="N124" i="2"/>
  <c r="N82" i="2"/>
  <c r="M81" i="2"/>
  <c r="N78" i="2"/>
  <c r="N107" i="2"/>
  <c r="N102" i="2"/>
  <c r="N137" i="2"/>
  <c r="N96" i="2"/>
  <c r="M37" i="2"/>
  <c r="M26" i="2"/>
  <c r="C2" i="3"/>
  <c r="C4" i="3"/>
  <c r="M118" i="2"/>
  <c r="N118" i="2" s="1"/>
  <c r="O118" i="2" s="1"/>
  <c r="P118" i="2" s="1"/>
  <c r="Q118" i="2" s="1"/>
  <c r="R118" i="2" s="1"/>
  <c r="S118" i="2" s="1"/>
  <c r="T118" i="2" s="1"/>
  <c r="U118" i="2" s="1"/>
  <c r="V118" i="2" s="1"/>
  <c r="J119" i="2"/>
  <c r="K33" i="2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P15" i="2"/>
  <c r="Q15" i="2" s="1"/>
  <c r="R15" i="2" s="1"/>
  <c r="S15" i="2" s="1"/>
  <c r="T15" i="2" s="1"/>
  <c r="U15" i="2" s="1"/>
  <c r="V15" i="2" s="1"/>
  <c r="O107" i="2" l="1"/>
  <c r="O96" i="2"/>
  <c r="O102" i="2"/>
  <c r="O78" i="2"/>
  <c r="N81" i="2"/>
  <c r="O124" i="2"/>
  <c r="O137" i="2"/>
  <c r="O82" i="2"/>
  <c r="S149" i="2"/>
  <c r="N37" i="2"/>
  <c r="N26" i="2"/>
  <c r="C5" i="3"/>
  <c r="C1" i="3"/>
  <c r="T149" i="2" l="1"/>
  <c r="P137" i="2"/>
  <c r="P78" i="2"/>
  <c r="O81" i="2"/>
  <c r="P96" i="2"/>
  <c r="P82" i="2"/>
  <c r="P124" i="2"/>
  <c r="P102" i="2"/>
  <c r="P107" i="2"/>
  <c r="O37" i="2"/>
  <c r="O26" i="2"/>
  <c r="M153" i="2"/>
  <c r="N73" i="2"/>
  <c r="O73" i="2" s="1"/>
  <c r="P73" i="2" s="1"/>
  <c r="Q73" i="2" s="1"/>
  <c r="R73" i="2" s="1"/>
  <c r="S73" i="2" s="1"/>
  <c r="T73" i="2" s="1"/>
  <c r="U73" i="2" s="1"/>
  <c r="V73" i="2" s="1"/>
  <c r="N67" i="2"/>
  <c r="O67" i="2" s="1"/>
  <c r="P67" i="2" s="1"/>
  <c r="Q67" i="2" s="1"/>
  <c r="R67" i="2" s="1"/>
  <c r="S67" i="2" s="1"/>
  <c r="T67" i="2" s="1"/>
  <c r="U67" i="2" s="1"/>
  <c r="V67" i="2" s="1"/>
  <c r="N68" i="2"/>
  <c r="O68" i="2" s="1"/>
  <c r="P68" i="2" s="1"/>
  <c r="Q68" i="2" s="1"/>
  <c r="R68" i="2" s="1"/>
  <c r="S68" i="2" s="1"/>
  <c r="T68" i="2" s="1"/>
  <c r="U68" i="2" s="1"/>
  <c r="V68" i="2" s="1"/>
  <c r="N64" i="2"/>
  <c r="O64" i="2" s="1"/>
  <c r="P64" i="2" s="1"/>
  <c r="Q64" i="2" s="1"/>
  <c r="R64" i="2" s="1"/>
  <c r="S64" i="2" s="1"/>
  <c r="T64" i="2" s="1"/>
  <c r="U64" i="2" s="1"/>
  <c r="V64" i="2" s="1"/>
  <c r="N58" i="2"/>
  <c r="O58" i="2" s="1"/>
  <c r="P58" i="2" s="1"/>
  <c r="Q58" i="2" s="1"/>
  <c r="R58" i="2" s="1"/>
  <c r="S58" i="2" s="1"/>
  <c r="T58" i="2" s="1"/>
  <c r="U58" i="2" s="1"/>
  <c r="V58" i="2" s="1"/>
  <c r="N57" i="2"/>
  <c r="O57" i="2" s="1"/>
  <c r="P57" i="2" s="1"/>
  <c r="Q57" i="2" s="1"/>
  <c r="R57" i="2" s="1"/>
  <c r="S57" i="2" s="1"/>
  <c r="T57" i="2" s="1"/>
  <c r="U57" i="2" s="1"/>
  <c r="V57" i="2" s="1"/>
  <c r="M49" i="2"/>
  <c r="N49" i="2" s="1"/>
  <c r="O49" i="2" s="1"/>
  <c r="P49" i="2" s="1"/>
  <c r="Q49" i="2" s="1"/>
  <c r="R49" i="2" s="1"/>
  <c r="S49" i="2" s="1"/>
  <c r="T49" i="2" s="1"/>
  <c r="U49" i="2" s="1"/>
  <c r="V49" i="2" s="1"/>
  <c r="M46" i="2"/>
  <c r="N46" i="2" s="1"/>
  <c r="O46" i="2" s="1"/>
  <c r="P46" i="2" s="1"/>
  <c r="Q46" i="2" s="1"/>
  <c r="R46" i="2" s="1"/>
  <c r="S46" i="2" s="1"/>
  <c r="T46" i="2" s="1"/>
  <c r="U46" i="2" s="1"/>
  <c r="V46" i="2" s="1"/>
  <c r="L43" i="2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M44" i="2"/>
  <c r="N44" i="2" s="1"/>
  <c r="O44" i="2" s="1"/>
  <c r="P44" i="2" s="1"/>
  <c r="Q44" i="2" s="1"/>
  <c r="R44" i="2" s="1"/>
  <c r="S44" i="2" s="1"/>
  <c r="T44" i="2" s="1"/>
  <c r="U44" i="2" s="1"/>
  <c r="V44" i="2" s="1"/>
  <c r="K42" i="2"/>
  <c r="K88" i="2"/>
  <c r="L88" i="2" s="1"/>
  <c r="M139" i="2"/>
  <c r="L112" i="2"/>
  <c r="M112" i="2" s="1"/>
  <c r="N112" i="2" s="1"/>
  <c r="O112" i="2" s="1"/>
  <c r="P112" i="2" s="1"/>
  <c r="Q112" i="2" s="1"/>
  <c r="R112" i="2" s="1"/>
  <c r="S112" i="2" s="1"/>
  <c r="T112" i="2" s="1"/>
  <c r="U112" i="2" s="1"/>
  <c r="V112" i="2" s="1"/>
  <c r="M108" i="2"/>
  <c r="K105" i="2"/>
  <c r="K103" i="2"/>
  <c r="L103" i="2" s="1"/>
  <c r="K104" i="2"/>
  <c r="K99" i="2"/>
  <c r="L99" i="2" s="1"/>
  <c r="K85" i="2"/>
  <c r="L85" i="2" s="1"/>
  <c r="L87" i="2" s="1"/>
  <c r="L38" i="2"/>
  <c r="L41" i="2" s="1"/>
  <c r="K28" i="2"/>
  <c r="L28" i="2" s="1"/>
  <c r="L35" i="2" s="1"/>
  <c r="J148" i="2"/>
  <c r="J146" i="2"/>
  <c r="J136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J111" i="2"/>
  <c r="J101" i="2"/>
  <c r="J87" i="2"/>
  <c r="J81" i="2"/>
  <c r="J77" i="2"/>
  <c r="J35" i="2"/>
  <c r="J25" i="2"/>
  <c r="L23" i="2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L22" i="2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L21" i="2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L20" i="2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L19" i="2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P14" i="2"/>
  <c r="Q14" i="2" s="1"/>
  <c r="R14" i="2" s="1"/>
  <c r="S14" i="2" s="1"/>
  <c r="T14" i="2" s="1"/>
  <c r="U14" i="2" s="1"/>
  <c r="V14" i="2" s="1"/>
  <c r="P13" i="2"/>
  <c r="Q13" i="2" s="1"/>
  <c r="R13" i="2" s="1"/>
  <c r="S13" i="2" s="1"/>
  <c r="T13" i="2" s="1"/>
  <c r="U13" i="2" s="1"/>
  <c r="V13" i="2" s="1"/>
  <c r="P12" i="2"/>
  <c r="Q12" i="2" s="1"/>
  <c r="R12" i="2" s="1"/>
  <c r="S12" i="2" s="1"/>
  <c r="T12" i="2" s="1"/>
  <c r="U12" i="2" s="1"/>
  <c r="V12" i="2" s="1"/>
  <c r="J17" i="2"/>
  <c r="K8" i="2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N139" i="2" l="1"/>
  <c r="M146" i="2"/>
  <c r="M105" i="2"/>
  <c r="N105" i="2" s="1"/>
  <c r="O105" i="2" s="1"/>
  <c r="P105" i="2" s="1"/>
  <c r="Q105" i="2" s="1"/>
  <c r="R105" i="2" s="1"/>
  <c r="S105" i="2" s="1"/>
  <c r="T105" i="2" s="1"/>
  <c r="U105" i="2" s="1"/>
  <c r="V105" i="2" s="1"/>
  <c r="L105" i="2"/>
  <c r="L95" i="2"/>
  <c r="M88" i="2"/>
  <c r="N153" i="2"/>
  <c r="M155" i="2"/>
  <c r="Q107" i="2"/>
  <c r="Q124" i="2"/>
  <c r="Q96" i="2"/>
  <c r="Q137" i="2"/>
  <c r="M99" i="2"/>
  <c r="L101" i="2"/>
  <c r="M111" i="2"/>
  <c r="M104" i="2"/>
  <c r="N104" i="2" s="1"/>
  <c r="O104" i="2" s="1"/>
  <c r="L104" i="2"/>
  <c r="L106" i="2" s="1"/>
  <c r="Q102" i="2"/>
  <c r="Q82" i="2"/>
  <c r="Q78" i="2"/>
  <c r="P81" i="2"/>
  <c r="U149" i="2"/>
  <c r="P37" i="2"/>
  <c r="K95" i="2"/>
  <c r="M115" i="2"/>
  <c r="N115" i="2" s="1"/>
  <c r="O115" i="2" s="1"/>
  <c r="P115" i="2" s="1"/>
  <c r="Q115" i="2" s="1"/>
  <c r="R115" i="2" s="1"/>
  <c r="S115" i="2" s="1"/>
  <c r="T115" i="2" s="1"/>
  <c r="U115" i="2" s="1"/>
  <c r="V115" i="2" s="1"/>
  <c r="K119" i="2"/>
  <c r="K77" i="2"/>
  <c r="L42" i="2"/>
  <c r="C3" i="3"/>
  <c r="C11" i="3" s="1"/>
  <c r="P26" i="2"/>
  <c r="P16" i="2"/>
  <c r="K81" i="2"/>
  <c r="K146" i="2"/>
  <c r="L148" i="2"/>
  <c r="K111" i="2"/>
  <c r="K101" i="2"/>
  <c r="K148" i="2"/>
  <c r="J155" i="2"/>
  <c r="J156" i="2" s="1"/>
  <c r="K106" i="2"/>
  <c r="M130" i="2"/>
  <c r="M136" i="2" s="1"/>
  <c r="K136" i="2"/>
  <c r="M109" i="2"/>
  <c r="N109" i="2" s="1"/>
  <c r="O109" i="2" s="1"/>
  <c r="P109" i="2" s="1"/>
  <c r="Q109" i="2" s="1"/>
  <c r="R109" i="2" s="1"/>
  <c r="S109" i="2" s="1"/>
  <c r="T109" i="2" s="1"/>
  <c r="U109" i="2" s="1"/>
  <c r="V109" i="2" s="1"/>
  <c r="M103" i="2"/>
  <c r="N108" i="2"/>
  <c r="N111" i="2" s="1"/>
  <c r="P104" i="2"/>
  <c r="M85" i="2"/>
  <c r="M87" i="2" s="1"/>
  <c r="K87" i="2"/>
  <c r="K35" i="2"/>
  <c r="M28" i="2"/>
  <c r="M38" i="2"/>
  <c r="M41" i="2" s="1"/>
  <c r="K25" i="2"/>
  <c r="L18" i="2"/>
  <c r="K231" i="1"/>
  <c r="L231" i="1"/>
  <c r="M231" i="1"/>
  <c r="N231" i="1"/>
  <c r="O231" i="1"/>
  <c r="P231" i="1"/>
  <c r="Q231" i="1"/>
  <c r="R231" i="1"/>
  <c r="S231" i="1"/>
  <c r="T231" i="1"/>
  <c r="U231" i="1"/>
  <c r="V231" i="1"/>
  <c r="J231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J224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J219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J200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J186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J177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J165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J152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J144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J136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J134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J121" i="1"/>
  <c r="L77" i="2" l="1"/>
  <c r="M42" i="2"/>
  <c r="N103" i="2"/>
  <c r="M106" i="2"/>
  <c r="R78" i="2"/>
  <c r="Q81" i="2"/>
  <c r="R102" i="2"/>
  <c r="M95" i="2"/>
  <c r="N88" i="2"/>
  <c r="R137" i="2"/>
  <c r="R124" i="2"/>
  <c r="O153" i="2"/>
  <c r="N155" i="2"/>
  <c r="N99" i="2"/>
  <c r="M101" i="2"/>
  <c r="R96" i="2"/>
  <c r="R107" i="2"/>
  <c r="V149" i="2"/>
  <c r="R82" i="2"/>
  <c r="O139" i="2"/>
  <c r="N146" i="2"/>
  <c r="Q37" i="2"/>
  <c r="M94" i="2"/>
  <c r="N94" i="2" s="1"/>
  <c r="Q26" i="2"/>
  <c r="N28" i="2"/>
  <c r="M35" i="2"/>
  <c r="M119" i="2"/>
  <c r="L119" i="2"/>
  <c r="K17" i="2"/>
  <c r="K156" i="2" s="1"/>
  <c r="L17" i="2"/>
  <c r="L156" i="2" s="1"/>
  <c r="Q16" i="2"/>
  <c r="K155" i="2"/>
  <c r="M148" i="2"/>
  <c r="O108" i="2"/>
  <c r="O111" i="2" s="1"/>
  <c r="N130" i="2"/>
  <c r="N136" i="2" s="1"/>
  <c r="N119" i="2"/>
  <c r="Q104" i="2"/>
  <c r="N85" i="2"/>
  <c r="N87" i="2" s="1"/>
  <c r="N38" i="2"/>
  <c r="N41" i="2" s="1"/>
  <c r="L25" i="2"/>
  <c r="M18" i="2"/>
  <c r="K112" i="1"/>
  <c r="L112" i="1"/>
  <c r="M112" i="1"/>
  <c r="N112" i="1"/>
  <c r="O112" i="1"/>
  <c r="P112" i="1"/>
  <c r="Q112" i="1"/>
  <c r="R112" i="1"/>
  <c r="S112" i="1"/>
  <c r="T112" i="1"/>
  <c r="U112" i="1"/>
  <c r="V112" i="1"/>
  <c r="J112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J104" i="1"/>
  <c r="J102" i="1"/>
  <c r="K59" i="1"/>
  <c r="L59" i="1"/>
  <c r="M59" i="1"/>
  <c r="N59" i="1"/>
  <c r="O59" i="1"/>
  <c r="P59" i="1"/>
  <c r="Q59" i="1"/>
  <c r="R59" i="1"/>
  <c r="S59" i="1"/>
  <c r="T59" i="1"/>
  <c r="U59" i="1"/>
  <c r="V59" i="1"/>
  <c r="J59" i="1"/>
  <c r="K48" i="1"/>
  <c r="L48" i="1"/>
  <c r="M48" i="1"/>
  <c r="N48" i="1"/>
  <c r="O48" i="1"/>
  <c r="P48" i="1"/>
  <c r="Q48" i="1"/>
  <c r="R48" i="1"/>
  <c r="S48" i="1"/>
  <c r="T48" i="1"/>
  <c r="U48" i="1"/>
  <c r="V48" i="1"/>
  <c r="J48" i="1"/>
  <c r="J27" i="1"/>
  <c r="K26" i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K25" i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K24" i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K23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K22" i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K21" i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K20" i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K19" i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K18" i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K15" i="1"/>
  <c r="S82" i="2" l="1"/>
  <c r="S107" i="2"/>
  <c r="S124" i="2"/>
  <c r="S78" i="2"/>
  <c r="R81" i="2"/>
  <c r="P139" i="2"/>
  <c r="O146" i="2"/>
  <c r="S96" i="2"/>
  <c r="P153" i="2"/>
  <c r="O155" i="2"/>
  <c r="S137" i="2"/>
  <c r="S102" i="2"/>
  <c r="O103" i="2"/>
  <c r="N106" i="2"/>
  <c r="O99" i="2"/>
  <c r="N101" i="2"/>
  <c r="O88" i="2"/>
  <c r="N95" i="2"/>
  <c r="M77" i="2"/>
  <c r="N42" i="2"/>
  <c r="R37" i="2"/>
  <c r="P108" i="2"/>
  <c r="O28" i="2"/>
  <c r="N35" i="2"/>
  <c r="R26" i="2"/>
  <c r="M17" i="2"/>
  <c r="R16" i="2"/>
  <c r="N148" i="2"/>
  <c r="O94" i="2"/>
  <c r="O130" i="2"/>
  <c r="O136" i="2" s="1"/>
  <c r="O119" i="2"/>
  <c r="R104" i="2"/>
  <c r="O85" i="2"/>
  <c r="O87" i="2" s="1"/>
  <c r="O38" i="2"/>
  <c r="O41" i="2" s="1"/>
  <c r="M25" i="2"/>
  <c r="N18" i="2"/>
  <c r="K27" i="1"/>
  <c r="L15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K10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K9" i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J8" i="1"/>
  <c r="J14" i="1" s="1"/>
  <c r="J232" i="1" s="1"/>
  <c r="K7" i="1"/>
  <c r="P103" i="2" l="1"/>
  <c r="O106" i="2"/>
  <c r="T96" i="2"/>
  <c r="O42" i="2"/>
  <c r="N77" i="2"/>
  <c r="T78" i="2"/>
  <c r="S81" i="2"/>
  <c r="T107" i="2"/>
  <c r="P88" i="2"/>
  <c r="O95" i="2"/>
  <c r="T137" i="2"/>
  <c r="P99" i="2"/>
  <c r="O101" i="2"/>
  <c r="T102" i="2"/>
  <c r="Q153" i="2"/>
  <c r="P155" i="2"/>
  <c r="M156" i="2"/>
  <c r="Q108" i="2"/>
  <c r="Q111" i="2" s="1"/>
  <c r="P111" i="2"/>
  <c r="Q139" i="2"/>
  <c r="P146" i="2"/>
  <c r="T124" i="2"/>
  <c r="T82" i="2"/>
  <c r="S37" i="2"/>
  <c r="S26" i="2"/>
  <c r="P28" i="2"/>
  <c r="O35" i="2"/>
  <c r="N17" i="2"/>
  <c r="S16" i="2"/>
  <c r="O148" i="2"/>
  <c r="P94" i="2"/>
  <c r="P130" i="2"/>
  <c r="P136" i="2" s="1"/>
  <c r="P119" i="2"/>
  <c r="R108" i="2"/>
  <c r="R111" i="2" s="1"/>
  <c r="S104" i="2"/>
  <c r="P85" i="2"/>
  <c r="P87" i="2" s="1"/>
  <c r="P38" i="2"/>
  <c r="P41" i="2" s="1"/>
  <c r="N25" i="2"/>
  <c r="O18" i="2"/>
  <c r="K8" i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L7" i="1"/>
  <c r="M15" i="1"/>
  <c r="L27" i="1"/>
  <c r="U82" i="2" l="1"/>
  <c r="R139" i="2"/>
  <c r="Q146" i="2"/>
  <c r="R153" i="2"/>
  <c r="Q155" i="2"/>
  <c r="Q99" i="2"/>
  <c r="P101" i="2"/>
  <c r="Q88" i="2"/>
  <c r="P95" i="2"/>
  <c r="U78" i="2"/>
  <c r="T81" i="2"/>
  <c r="U96" i="2"/>
  <c r="U124" i="2"/>
  <c r="N156" i="2"/>
  <c r="U102" i="2"/>
  <c r="U137" i="2"/>
  <c r="U107" i="2"/>
  <c r="P42" i="2"/>
  <c r="O77" i="2"/>
  <c r="Q103" i="2"/>
  <c r="P106" i="2"/>
  <c r="T37" i="2"/>
  <c r="Q28" i="2"/>
  <c r="P35" i="2"/>
  <c r="T26" i="2"/>
  <c r="P11" i="2"/>
  <c r="O17" i="2"/>
  <c r="T16" i="2"/>
  <c r="P148" i="2"/>
  <c r="Q94" i="2"/>
  <c r="Q130" i="2"/>
  <c r="Q136" i="2" s="1"/>
  <c r="Q119" i="2"/>
  <c r="S108" i="2"/>
  <c r="S111" i="2" s="1"/>
  <c r="T104" i="2"/>
  <c r="Q85" i="2"/>
  <c r="Q87" i="2" s="1"/>
  <c r="Q38" i="2"/>
  <c r="Q41" i="2" s="1"/>
  <c r="O25" i="2"/>
  <c r="P18" i="2"/>
  <c r="M27" i="1"/>
  <c r="N15" i="1"/>
  <c r="M7" i="1"/>
  <c r="L14" i="1"/>
  <c r="L232" i="1" s="1"/>
  <c r="K14" i="1"/>
  <c r="K232" i="1" s="1"/>
  <c r="Q42" i="2" l="1"/>
  <c r="P77" i="2"/>
  <c r="V137" i="2"/>
  <c r="V124" i="2"/>
  <c r="V78" i="2"/>
  <c r="V81" i="2" s="1"/>
  <c r="U81" i="2"/>
  <c r="R99" i="2"/>
  <c r="Q101" i="2"/>
  <c r="S139" i="2"/>
  <c r="R146" i="2"/>
  <c r="R103" i="2"/>
  <c r="Q106" i="2"/>
  <c r="V107" i="2"/>
  <c r="V102" i="2"/>
  <c r="O156" i="2"/>
  <c r="V96" i="2"/>
  <c r="R88" i="2"/>
  <c r="Q95" i="2"/>
  <c r="S153" i="2"/>
  <c r="R155" i="2"/>
  <c r="V82" i="2"/>
  <c r="U37" i="2"/>
  <c r="U26" i="2"/>
  <c r="R28" i="2"/>
  <c r="Q35" i="2"/>
  <c r="Q11" i="2"/>
  <c r="P17" i="2"/>
  <c r="U16" i="2"/>
  <c r="Q148" i="2"/>
  <c r="R94" i="2"/>
  <c r="R130" i="2"/>
  <c r="R136" i="2" s="1"/>
  <c r="R119" i="2"/>
  <c r="T108" i="2"/>
  <c r="T111" i="2" s="1"/>
  <c r="U104" i="2"/>
  <c r="R85" i="2"/>
  <c r="R87" i="2" s="1"/>
  <c r="R38" i="2"/>
  <c r="R41" i="2" s="1"/>
  <c r="P25" i="2"/>
  <c r="Q18" i="2"/>
  <c r="N7" i="1"/>
  <c r="M14" i="1"/>
  <c r="M232" i="1" s="1"/>
  <c r="O15" i="1"/>
  <c r="N27" i="1"/>
  <c r="S88" i="2" l="1"/>
  <c r="R95" i="2"/>
  <c r="P156" i="2"/>
  <c r="T153" i="2"/>
  <c r="S155" i="2"/>
  <c r="T139" i="2"/>
  <c r="S146" i="2"/>
  <c r="S103" i="2"/>
  <c r="R106" i="2"/>
  <c r="S99" i="2"/>
  <c r="R101" i="2"/>
  <c r="R42" i="2"/>
  <c r="Q77" i="2"/>
  <c r="V37" i="2"/>
  <c r="S28" i="2"/>
  <c r="R35" i="2"/>
  <c r="V26" i="2"/>
  <c r="R11" i="2"/>
  <c r="Q17" i="2"/>
  <c r="V16" i="2"/>
  <c r="R148" i="2"/>
  <c r="S94" i="2"/>
  <c r="S130" i="2"/>
  <c r="S136" i="2" s="1"/>
  <c r="S119" i="2"/>
  <c r="U108" i="2"/>
  <c r="U111" i="2" s="1"/>
  <c r="V104" i="2"/>
  <c r="S85" i="2"/>
  <c r="S87" i="2" s="1"/>
  <c r="S38" i="2"/>
  <c r="S41" i="2" s="1"/>
  <c r="Q25" i="2"/>
  <c r="R18" i="2"/>
  <c r="P15" i="1"/>
  <c r="O27" i="1"/>
  <c r="O7" i="1"/>
  <c r="N14" i="1"/>
  <c r="N232" i="1" s="1"/>
  <c r="U139" i="2" l="1"/>
  <c r="T146" i="2"/>
  <c r="Q156" i="2"/>
  <c r="T99" i="2"/>
  <c r="S101" i="2"/>
  <c r="S42" i="2"/>
  <c r="R77" i="2"/>
  <c r="R156" i="2" s="1"/>
  <c r="T88" i="2"/>
  <c r="S95" i="2"/>
  <c r="T103" i="2"/>
  <c r="S106" i="2"/>
  <c r="U153" i="2"/>
  <c r="T155" i="2"/>
  <c r="T28" i="2"/>
  <c r="S35" i="2"/>
  <c r="S11" i="2"/>
  <c r="R17" i="2"/>
  <c r="S148" i="2"/>
  <c r="T94" i="2"/>
  <c r="T130" i="2"/>
  <c r="T136" i="2" s="1"/>
  <c r="T119" i="2"/>
  <c r="V108" i="2"/>
  <c r="V111" i="2" s="1"/>
  <c r="T85" i="2"/>
  <c r="T87" i="2" s="1"/>
  <c r="T38" i="2"/>
  <c r="T41" i="2" s="1"/>
  <c r="R25" i="2"/>
  <c r="S18" i="2"/>
  <c r="P7" i="1"/>
  <c r="O14" i="1"/>
  <c r="O232" i="1" s="1"/>
  <c r="Q15" i="1"/>
  <c r="P27" i="1"/>
  <c r="U103" i="2" l="1"/>
  <c r="T106" i="2"/>
  <c r="T42" i="2"/>
  <c r="S77" i="2"/>
  <c r="V153" i="2"/>
  <c r="V155" i="2" s="1"/>
  <c r="U155" i="2"/>
  <c r="U88" i="2"/>
  <c r="T95" i="2"/>
  <c r="U99" i="2"/>
  <c r="T101" i="2"/>
  <c r="V139" i="2"/>
  <c r="V146" i="2" s="1"/>
  <c r="U146" i="2"/>
  <c r="U28" i="2"/>
  <c r="T35" i="2"/>
  <c r="T11" i="2"/>
  <c r="S17" i="2"/>
  <c r="T148" i="2"/>
  <c r="U94" i="2"/>
  <c r="U130" i="2"/>
  <c r="U136" i="2" s="1"/>
  <c r="U119" i="2"/>
  <c r="U85" i="2"/>
  <c r="U87" i="2" s="1"/>
  <c r="U38" i="2"/>
  <c r="U41" i="2" s="1"/>
  <c r="S25" i="2"/>
  <c r="T18" i="2"/>
  <c r="R15" i="1"/>
  <c r="Q27" i="1"/>
  <c r="Q7" i="1"/>
  <c r="P14" i="1"/>
  <c r="P232" i="1" s="1"/>
  <c r="V88" i="2" l="1"/>
  <c r="U95" i="2"/>
  <c r="U42" i="2"/>
  <c r="T77" i="2"/>
  <c r="T156" i="2" s="1"/>
  <c r="S156" i="2"/>
  <c r="V99" i="2"/>
  <c r="V101" i="2" s="1"/>
  <c r="U101" i="2"/>
  <c r="V103" i="2"/>
  <c r="V106" i="2" s="1"/>
  <c r="U106" i="2"/>
  <c r="V28" i="2"/>
  <c r="V35" i="2" s="1"/>
  <c r="U35" i="2"/>
  <c r="U11" i="2"/>
  <c r="T17" i="2"/>
  <c r="U148" i="2"/>
  <c r="V148" i="2"/>
  <c r="V94" i="2"/>
  <c r="V130" i="2"/>
  <c r="V136" i="2" s="1"/>
  <c r="V119" i="2"/>
  <c r="V85" i="2"/>
  <c r="V87" i="2" s="1"/>
  <c r="V38" i="2"/>
  <c r="V41" i="2" s="1"/>
  <c r="T25" i="2"/>
  <c r="U18" i="2"/>
  <c r="R7" i="1"/>
  <c r="Q14" i="1"/>
  <c r="Q232" i="1" s="1"/>
  <c r="S15" i="1"/>
  <c r="R27" i="1"/>
  <c r="V42" i="2" l="1"/>
  <c r="V77" i="2" s="1"/>
  <c r="U77" i="2"/>
  <c r="V95" i="2"/>
  <c r="V11" i="2"/>
  <c r="U17" i="2"/>
  <c r="U25" i="2"/>
  <c r="V18" i="2"/>
  <c r="V25" i="2" s="1"/>
  <c r="T15" i="1"/>
  <c r="S27" i="1"/>
  <c r="S7" i="1"/>
  <c r="R14" i="1"/>
  <c r="R232" i="1" s="1"/>
  <c r="U156" i="2" l="1"/>
  <c r="V17" i="2"/>
  <c r="V156" i="2" s="1"/>
  <c r="U15" i="1"/>
  <c r="T27" i="1"/>
  <c r="T7" i="1"/>
  <c r="S14" i="1"/>
  <c r="S232" i="1" s="1"/>
  <c r="V15" i="1" l="1"/>
  <c r="V27" i="1" s="1"/>
  <c r="U27" i="1"/>
  <c r="U7" i="1"/>
  <c r="T14" i="1"/>
  <c r="T232" i="1" s="1"/>
  <c r="V7" i="1" l="1"/>
  <c r="V14" i="1" s="1"/>
  <c r="V232" i="1" s="1"/>
  <c r="U14" i="1"/>
  <c r="U232" i="1" s="1"/>
</calcChain>
</file>

<file path=xl/sharedStrings.xml><?xml version="1.0" encoding="utf-8"?>
<sst xmlns="http://schemas.openxmlformats.org/spreadsheetml/2006/main" count="636" uniqueCount="223">
  <si>
    <t>FUENTE DE FINANCIAMIENTO</t>
  </si>
  <si>
    <t>TIPO DE GASTO</t>
  </si>
  <si>
    <t>PARTIDA CONTABLE ESPECIFICA</t>
  </si>
  <si>
    <t xml:space="preserve">CLAVE </t>
  </si>
  <si>
    <t>CONCEPTO</t>
  </si>
  <si>
    <t>PROYECTO PROCESO</t>
  </si>
  <si>
    <t>CLAVE</t>
  </si>
  <si>
    <t>UNIDAD ADMINISTRATIVA /RESPONSABLE</t>
  </si>
  <si>
    <t>ANUAL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</si>
  <si>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</si>
  <si>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</si>
  <si>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</si>
  <si>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</si>
  <si>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</si>
  <si>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</si>
  <si>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</si>
  <si>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</si>
  <si>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</si>
  <si>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</si>
  <si>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</si>
  <si>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</si>
  <si>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RECURSOS ESTATALES</t>
  </si>
  <si>
    <t>R01</t>
  </si>
  <si>
    <t>RECOPILACION CONTROL Y MANEJO DE INFORMACION OPORTUNA,GENERACION DE DOCUMENTOS PARA DIFERENTES AMBITOS DE APLICACIÓN Y CAPACITACION PARA L PERSONAL ADMINISTRATIVO</t>
  </si>
  <si>
    <t>DIRECCION GENERAL</t>
  </si>
  <si>
    <t>CORRIENTE</t>
  </si>
  <si>
    <t>MATERIALES,UTILES DE IMPRESIÓN Y REPRODUCCION</t>
  </si>
  <si>
    <t>MATERIAL IMPRESO E INFORMACION DIGITAL</t>
  </si>
  <si>
    <t>PRODUCTOS ALIMENTICIOS PARA PERSONAS</t>
  </si>
  <si>
    <t>SERVICIOS DE APOYO ADMINISTRATIVO,FOTOCOPIADO E IMPRESIÓN</t>
  </si>
  <si>
    <t>PERIODICOS Y REVISTAS</t>
  </si>
  <si>
    <t>IMPRESIONES Y PUBLICACIONES OFICIALES</t>
  </si>
  <si>
    <t>VIATICOS EN EL PAIS</t>
  </si>
  <si>
    <t>TOTAL PRESUPUESTADO</t>
  </si>
  <si>
    <t>VESTUARIO Y UNIFORMES</t>
  </si>
  <si>
    <t>PRODUCTOS TEXTILES</t>
  </si>
  <si>
    <t>SERVICIO DE ENERGIA ELECTRICA</t>
  </si>
  <si>
    <t>SERVICIO TELEFONICO TRADICIONAL</t>
  </si>
  <si>
    <t>SERVICIO DE TELEFONICA CELULAR</t>
  </si>
  <si>
    <t>ARRENDAMIENTO DE EDIFICIOS LOCALES</t>
  </si>
  <si>
    <t>PASAJES AEREOS</t>
  </si>
  <si>
    <t>PASAJES TERRESTRES</t>
  </si>
  <si>
    <t>OTROS SERVICIOS DE TRASLADO Y HOSPEDAJE</t>
  </si>
  <si>
    <t>CONGRESOS Y CONVENCIONES</t>
  </si>
  <si>
    <t>EXPOSICIONES</t>
  </si>
  <si>
    <t>R02</t>
  </si>
  <si>
    <t>GASTOS DE REPRESENTACION, JUNTAS DE TRABAJO,ASISTENCIA A CEREMONIAS OFICIALES DENTRO Y FUERA DEL MUNICIPIO Y APLICACIÓN DE CONTRATOS, ACUERDOS Y CONVENIOS</t>
  </si>
  <si>
    <t>CEMENTO Y PRODUCTO DE CONCRETO</t>
  </si>
  <si>
    <t>CAL,YESO Y PRODUCTOS DE YESO</t>
  </si>
  <si>
    <t>MADERA Y PRODUCTOS DE MADERA</t>
  </si>
  <si>
    <t>PARTICULAS METALICAS PARA LA CONSTRUCCION</t>
  </si>
  <si>
    <t>OTROS MATERIALES Y ARTICULOS DE CONSTRUCCION Y REPARACION</t>
  </si>
  <si>
    <t>FIBRAS SINTETICAS,HULES,PLASTICOS Y DERIVADOS</t>
  </si>
  <si>
    <t>BLANCOS Y OTROS TEXTILES, EXCEPTO PRENDAS DE VESTIR</t>
  </si>
  <si>
    <t>OTROS ARRENDAMIENTOS</t>
  </si>
  <si>
    <t>SERVICIO DE APOYO ADMINISTRATIVO,FOTOCOPIADO E IMPRESIÓN</t>
  </si>
  <si>
    <t>SERVICIOS PROFESIONALES,CIENTIFICOS Y TECNICOS INTEGRALES</t>
  </si>
  <si>
    <t>GASTOS DE ORDEN SOCIAL Y CULTURAL</t>
  </si>
  <si>
    <t>IMPUESTOS Y DERECHOS</t>
  </si>
  <si>
    <t>AYUDAS DIVERSAS</t>
  </si>
  <si>
    <t>PREMIOS Y RECOMPENSAS,ESTIMULOS Y AYUDAS CULTURALES Y SOCIALES</t>
  </si>
  <si>
    <t>DONATIVO A INSTITUCIONES SIN FINES DE LUCRO</t>
  </si>
  <si>
    <t>R03</t>
  </si>
  <si>
    <t>COORDINACION, PARTICPACION,FESTEJO Y CELEBRACION DE EVENTOS CULTURALES Y SOCIALES DENTRO Y FUERA DEL MUNICIPIO</t>
  </si>
  <si>
    <t>PROMOCION SOCIAL</t>
  </si>
  <si>
    <t>MATERIAL FOTOGRAFICO, CINEMATOGRAFICO Y GRABACION</t>
  </si>
  <si>
    <t>MATERIAL ELECTRICO Y ELECTRONICO</t>
  </si>
  <si>
    <t>ESTRUCTURA Y MANUFACTURA</t>
  </si>
  <si>
    <t>RADIO Y TELEVISION</t>
  </si>
  <si>
    <t>DIFUSION POR RADIO,TELEVISION Y OTROS MEDIOS DE MENSAJES COMERCIALES,PARA PROMOVER LA VENTA DE BIENES Y SERVICIOS</t>
  </si>
  <si>
    <t>OTROS SERVICIOS DE INFORMACION</t>
  </si>
  <si>
    <t>COMUNICACIÓN SOCIAL</t>
  </si>
  <si>
    <t>DIFUSION DE PROYECTOS PROGRAMAS EN REDES VIVAS SOCIALES DE COMUNICACIÓN Y DISTRIBUCION DE DISEÑOS PUBLICITARIOS</t>
  </si>
  <si>
    <t>R04</t>
  </si>
  <si>
    <t>SUELDOS AL PERSONAL DE CONFIANZA</t>
  </si>
  <si>
    <t>HONORARIOS ASIMILABLES A SALARIOS</t>
  </si>
  <si>
    <t>RETRIBUCIONES POR SERVICIO DE CARÁCTER SOCIAL</t>
  </si>
  <si>
    <t>PRIMA VACACIONAL Y DOMINICAL</t>
  </si>
  <si>
    <t>AGUINALDO O GRATIFICACION DE FIN DE AÑO</t>
  </si>
  <si>
    <t>MATERIALES,UTILES Y EQUIPOS MENORES DE OFICINA</t>
  </si>
  <si>
    <t>MATERIAL DE LIMPIEZA</t>
  </si>
  <si>
    <t>PRODUCTOS MINERALES NO METALICOS</t>
  </si>
  <si>
    <t>CAL YESO Y PRODUCTOS DE YESO</t>
  </si>
  <si>
    <t>VIDRIO Y PRODUCTOS DE VIDRIO</t>
  </si>
  <si>
    <t>ARTICULOS METALICOS PARA LA CONSTRUCCION</t>
  </si>
  <si>
    <t>COMBUSTIBLES</t>
  </si>
  <si>
    <t>LUBRICANTES Y ADITIVOS</t>
  </si>
  <si>
    <t>HERRAMIENTAS MENORES</t>
  </si>
  <si>
    <t>REFACCIONES Y ACCESORIOS MENORES DE EDIFICIOS</t>
  </si>
  <si>
    <t>REFACCIONES Y ACCESORIOS MENORES DE MOBILIARIO Y EQUIPO DE ADMINISTRACION,EDUCACIONAL Y RECREATIVO</t>
  </si>
  <si>
    <t>REFACCIONES Y ACCESORIOS MENORES DE EQUIPO DE COMPUTO Y TECNOLOGIAS DE LA INFORMACION</t>
  </si>
  <si>
    <t>REFACCIONES Y ACCESORIOS MENORES DE EQUIPO E INSTRUMENTAL MEDICO DE LABORATORIO</t>
  </si>
  <si>
    <t>REFACCIONES Y ACCESORIOS MENORES DE EQUIPO DE TRANSPORTE</t>
  </si>
  <si>
    <t>REFACCIONES Y ACCESORIOSMENORES DE MAQUINARIA Y OTROS EQUIPOS</t>
  </si>
  <si>
    <t>SERVICIOS FINANCIEROS Y BANCARIOS</t>
  </si>
  <si>
    <t>SEGUROS DE RESPONSABILIDAD PATRIMONIAL Y FIANZAS DEL ESTADO</t>
  </si>
  <si>
    <t>SEGURO DE BIENES PATRIMONIALES</t>
  </si>
  <si>
    <t>COMISIONES POR VENTAS</t>
  </si>
  <si>
    <t>CONSERVACION Y MANTENIMIENTO MENOR DE INMUEBLES</t>
  </si>
  <si>
    <t>INSTALACION,REPARACION,MANTENIMIENTO Y CONSERVACION DE MOBILIARIO Y EQUIPO DE ADMINISTRACION,EDUCACIONAL Y RECREATIVO</t>
  </si>
  <si>
    <t>CONSERVACION DE EQUIPO DE COMPUTO Y TECNOLOGIAS DE LA INFORMACION</t>
  </si>
  <si>
    <t>VEHICULOS TERRESTRES,AEREOS,MARITIMOS ACUESTRES Y FLUVIALES</t>
  </si>
  <si>
    <t>INSTALACION,REPARACION Y MANTENIMIENTO DE MAQUINARIA,OTROS EQUIPOS Y HERRAMIENTAS</t>
  </si>
  <si>
    <t>PENAS,MULTAS,ACCESORIOS Y ACTUALIZACIONES</t>
  </si>
  <si>
    <t>IMPUESTO SOBRE NOMINAS</t>
  </si>
  <si>
    <t>EQUIPO DE COMPUTO Y DE TECNOLOGIAS DE LA INFORMACION BIENES PROGRAMATICOS</t>
  </si>
  <si>
    <t>R05</t>
  </si>
  <si>
    <t>OPTIMIZACION DE LOS RECURSOS HUMANOS,FINANCIEROS,ECONOMICOS-FISCALES Y MATERIALES Y CONSERVACION DE LOS BIENES PATRIMONIALES</t>
  </si>
  <si>
    <t>JEFATURA DEL AREA DE ADMINISTRACION Y FINANZAS</t>
  </si>
  <si>
    <t>CAPITAL</t>
  </si>
  <si>
    <t>RECURSOS FISCALES</t>
  </si>
  <si>
    <t>MATERIAL Y UTILES DE IMPRESIÓN Y REPRODUCCION</t>
  </si>
  <si>
    <t>R06</t>
  </si>
  <si>
    <t>COADYUGAR A LA GENERACION DE LA ARMONIZACION CONTABLE,LEY DE TRANSPARENCIA Y RENDICION DE LA CUENTA PUBLICA</t>
  </si>
  <si>
    <t>CONTABILIDAD</t>
  </si>
  <si>
    <t>MATERIALES Y UTILES DE IMPRESIÓN Y REPRODUCIION</t>
  </si>
  <si>
    <t>INSTALACION,REPARACION,MANTENIMIENTO Y CONSERVACION DE EQUIPO DE COMPUTO Y TECNOLOGIAS DE LA INFORMACION</t>
  </si>
  <si>
    <t>ASESORIAS JURIDICAS,DEFENSA CONTRA LA VIOLENCIA INTRAFAMILIAR Y VALORACIONES PSICOLOGICAS</t>
  </si>
  <si>
    <t>R07</t>
  </si>
  <si>
    <t>PROCURADURIA AUXILIAR DE LA DEFENSA DEL MENOR , LA MUJER Y LA FAMILIA.</t>
  </si>
  <si>
    <t>MEDICINAS Y PRODUCTOS FARMACEUTICOS</t>
  </si>
  <si>
    <t>MATERIALES , ACCESORIOS Y SUMISTROS DE LABORATORIO</t>
  </si>
  <si>
    <t>BLANCOS Y OTROS PRODUCTOS TEXTILES,EXCEPTO PRENDAS DE VESTIR</t>
  </si>
  <si>
    <t>SERVICIO DE APOYO ADMINISTRATIVO ,FOTOCOPIADO E IMPRESIÓN</t>
  </si>
  <si>
    <t>AYUDAS AL SECTOR SALUD</t>
  </si>
  <si>
    <t>AYUDAS A LA EDUCACION</t>
  </si>
  <si>
    <t>R08</t>
  </si>
  <si>
    <t>CONSULTAS,VALORACIONES MEDICAS Y APOYOS GENERALES Y COORDINACION CON PROGRAMAS ESTATALES DE SALUD</t>
  </si>
  <si>
    <t>COORDINACION DE ASISTENCIA SOCIAL MEDICA</t>
  </si>
  <si>
    <t>MATERIALES , ACCESORIOS Y SUMISTROS MEDICOS</t>
  </si>
  <si>
    <t>MATERIALES Y UTILES DE IMPRESIÓN Y REPRODUCCION</t>
  </si>
  <si>
    <t>MATERIALES UTILES, EQUIPOS Y BIENES PROGRAMATICOS PARA EL PROCESAMIENTO EN TECNOLOGIAS DE LA INFORMACION Y COMUNICACIONES</t>
  </si>
  <si>
    <t>MATERIALES,ACCESORIOS Y SUMINISTROS MEDICOS</t>
  </si>
  <si>
    <t>DESECHOS</t>
  </si>
  <si>
    <t>MATERIALES,ACCERORIOS Y SUMINISTROS MEDICOS</t>
  </si>
  <si>
    <t>FERTILIZANTES,PESTICIDAS Y OTROS AGROQUIMICOS</t>
  </si>
  <si>
    <t>ARTICULOS DEPORTIVOS</t>
  </si>
  <si>
    <t>ESTUDIOS E INVESTIGACIONES</t>
  </si>
  <si>
    <t>R09</t>
  </si>
  <si>
    <t>ATENCION GENERAL A PERSONAS CON DISCAPACIDAD Y ENTREGA DE APARATOS ORTOPEDICOS</t>
  </si>
  <si>
    <t>COORDINACION DE LA UNIDAD BASICA DE REHABILITACION</t>
  </si>
  <si>
    <t>COORDINACION DE PERSONAS CON DISCAPACIDAD</t>
  </si>
  <si>
    <t>R10</t>
  </si>
  <si>
    <t>GESTIONES ANTE INSTITUCIONES EDUCATIVAS,DEPORTIVAS DE SALUD Y NUTRICION ,GENERACION DE AUTOEMPLEO</t>
  </si>
  <si>
    <t>COORDINACION DE DESARROLLO COMUNITARIO</t>
  </si>
  <si>
    <t>UTENSILIOS PARA EL SERVICIO DE ALIMENTACION</t>
  </si>
  <si>
    <t xml:space="preserve">PRODUCTOS TEXTILES </t>
  </si>
  <si>
    <t>SERVICIO DE GAS</t>
  </si>
  <si>
    <t>SERVICIO DE JARDINERIA Y FUMIGACION</t>
  </si>
  <si>
    <t>R11</t>
  </si>
  <si>
    <t>ACTIVACION FISICA Y ACTIVIDADES RECREATIVAS PARA LA ATENCION Y CUIDADO DEL ADULTO MAYOR</t>
  </si>
  <si>
    <t>COORDINACION DE ADULTOS MAYORES</t>
  </si>
  <si>
    <t>R12</t>
  </si>
  <si>
    <t>TALLERES PRACTICOS DE DIVERSOS TEMAS PREVENTIVOS Y EDUCATIVOS PARA LA ATENCION A MENORES, ADOLESCENTES Y MADRES EMBARAZADAS MENORES DE EDAD</t>
  </si>
  <si>
    <t>COORDINACION DE ATENCION A MENORES Y ADOLESCENTES</t>
  </si>
  <si>
    <t>R13</t>
  </si>
  <si>
    <t>CONSERVACION,SUPERVISION Y CONTROL PARA EL DESARROLLO DE LOS ESPACIOS DE ALIMENTACION, ENTREGA DE DESPENSAS A PADRON DE BENEFICIARIOS .</t>
  </si>
  <si>
    <t>COORDINACION DE ESPACIOS DE ALIMENTACION</t>
  </si>
  <si>
    <t>SERVICIOS DE JARDINERIA Y FUMIGACION</t>
  </si>
  <si>
    <t xml:space="preserve">MATERIALES Y UTILES DE IMPRESIÓN Y REPRODUCCION </t>
  </si>
  <si>
    <t>R14</t>
  </si>
  <si>
    <t>ADMINISTRACION DEL COMEDOR DE LOS ADULTOS MAYORES</t>
  </si>
  <si>
    <t>R15</t>
  </si>
  <si>
    <t>DOTACION Y VENTA A BAJO COSTO DE PESCADOS EN CUARESMA</t>
  </si>
  <si>
    <t>R16</t>
  </si>
  <si>
    <t>ENVIO ,CONTROL, ORDENACION Y ARCHIVACION CONJUNTA DE INFORMACION DE LAS COORDINACIONES Y CAPACITACION PARA EL PERSONAL ADMINISTRATIVO</t>
  </si>
  <si>
    <t>JEFATURA DEL AREA OPERATIVA</t>
  </si>
  <si>
    <t>MATERIAL  IMPRESO E INFORMACION DIGITAL</t>
  </si>
  <si>
    <t>TOTAL PRESUPUESTADO AL AÑO 2019</t>
  </si>
  <si>
    <t xml:space="preserve">SISTEMA MUNICIPAL PARA EL DESARROLLO  INTEGRAL </t>
  </si>
  <si>
    <t>DE L A FAMILIA DE HECELCHAKAN</t>
  </si>
  <si>
    <t>ADMINISTRACION Y  FINANZAS 2015-2018</t>
  </si>
  <si>
    <t>PRESUPUESTO DE EGRESOS 2019</t>
  </si>
  <si>
    <t>AUTORIZO</t>
  </si>
  <si>
    <t>Q.F.B.LIZBETH GRETTEL SOZAYA CHAN</t>
  </si>
  <si>
    <t>DIRECTORA DEL SISTEMA MUNICIPAL PARA EL DESARROLLO INTEGRAL DE LA}</t>
  </si>
  <si>
    <t>FAMILIA DE HECELCHAKAN</t>
  </si>
  <si>
    <t>________________________</t>
  </si>
  <si>
    <t>COORDINACION, PARTICIPACION,FESTEJO Y CELEBRACION DE EVENTOS CULTURALES Y SOCIALES DENTRO Y FUERA DEL MUNICIPIO</t>
  </si>
  <si>
    <t>SERVICIOS PERSONALES</t>
  </si>
  <si>
    <t>MATERIALES Y SUMINISTROS</t>
  </si>
  <si>
    <t>SERVICIOS GENERALES</t>
  </si>
  <si>
    <t>TRANSFERENCIAS ,ASIGNACIONES,SUBSIDIOS Y OTRAS AYUDAS</t>
  </si>
  <si>
    <t>BIENES MUEBLES E INMUEBLES</t>
  </si>
  <si>
    <t>INVERSION PUBLICA</t>
  </si>
  <si>
    <t>INVERSIONES FINANCIERAS Y OTRAS PROVISIONES</t>
  </si>
  <si>
    <t>PARTICIPACIONES Y APORTACIONES</t>
  </si>
  <si>
    <t>DEUDA PUBLICA</t>
  </si>
  <si>
    <t>combustibles</t>
  </si>
  <si>
    <t>sueldos</t>
  </si>
  <si>
    <t>ayudas educacion</t>
  </si>
  <si>
    <t>ayudas diversas</t>
  </si>
  <si>
    <t>productos alimenticios</t>
  </si>
  <si>
    <t>anual</t>
  </si>
  <si>
    <t>mensual</t>
  </si>
  <si>
    <t>quincenal</t>
  </si>
  <si>
    <t>DE LA FAMILIA DE HECELCHAKAN</t>
  </si>
  <si>
    <t>RECURSOS MUNICIPALES</t>
  </si>
  <si>
    <t>RECOPILACION CONTROL Y MANEJO DE INFORMACION OPORTUNA,GENERACION DE DOCUMENTOS PARA DIFERENTES AMBITOS DE APLICACIÓN Y CAPACITACION PARA EL PERSONAL ADMINISTRATIVO</t>
  </si>
  <si>
    <t>ANUAL 2020</t>
  </si>
  <si>
    <t>CAL,YESOS Y PRODUCTOS DE YESO</t>
  </si>
  <si>
    <t>CEMENTO Y PRODUCTOS DE CONCRETO</t>
  </si>
  <si>
    <t>MATERIALES COMPLEMENTARIOS</t>
  </si>
  <si>
    <t>SERVICIOS LEGALES DE CONTABILIDAD</t>
  </si>
  <si>
    <t>OTROS SERVICIOS GENERALES</t>
  </si>
  <si>
    <t>MOBILIARIO Y EQUIPO  DE ADMINISTRACION</t>
  </si>
  <si>
    <t>REPARACION Y MANTENIMIENTO DE VEHICULOS TERRESTRES,AEREOS,MARITIMOS ACUESTRES Y FLUVIALES</t>
  </si>
  <si>
    <t>PREVISION MULTIPLE</t>
  </si>
  <si>
    <t>MATERIALES, UTILES Y EQUIPOS MENORES DE OFICINA</t>
  </si>
  <si>
    <t>MATERIALES,UTILES,EQUIPO Y BIENES</t>
  </si>
  <si>
    <t>MATERIALES,UTILES , EQUIPOS Y BIENES</t>
  </si>
  <si>
    <t>SERVICIO DE LAVANDERIA Y LIMPIEZA</t>
  </si>
  <si>
    <t>TOTAL PRESUPUESTADO AL AÑO 2020</t>
  </si>
  <si>
    <t>LIC. MANUEL ANTONIO PANTI SIMA</t>
  </si>
  <si>
    <t>DIRECTOR DEL SISTEMA MUNICIPAL PARA EL DESARROLLO INTEGRAL</t>
  </si>
  <si>
    <t>ACTIVACION FISICA Y ACTIVIDADES RECREATIVAS PARA LA ATENCION DEL CUIDADO DEL ADULTO MAYOR</t>
  </si>
  <si>
    <t>TALLERES PRACTICOS DE DIVERSOS TEMAS PREVENTIVOS Y EDUCATIVOS PARA LA ATENCION A MENORES,ADOLESCENTES Y MADRES EMBARAZADAS MENORES DE EDAD</t>
  </si>
  <si>
    <t>R-12</t>
  </si>
  <si>
    <t>CONSERVACION,SUPERVISION Y CONTROL PARA EL DESARROLLO DE LOS ESPACIOS DE ALIMENTACION,ENTREGA DE DESPENSAS A PADRON DE BENEFICIARIOS.</t>
  </si>
  <si>
    <t>R-13</t>
  </si>
  <si>
    <t>R-15</t>
  </si>
  <si>
    <t>R-16</t>
  </si>
  <si>
    <t>ENVIO CONTROL,ORDENACIONY ARCHIVACION CONJUNTA DE INFORMACION DE LAS COORDINACIONES Y CAPACITACION PARA EL 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</si>
</sst>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b/>
      <sz val="5"/>
      <name val="Arial Narrow"/>
      <family val="2"/>
    </font>
    <font>
      <sz val="4"/>
      <name val="Arial"/>
      <family val="2"/>
    </font>
    <font>
      <b/>
      <i/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4"/>
      <name val="Arial"/>
      <family val="2"/>
    </font>
    <font>
      <sz val="5"/>
      <name val="Arial Narrow"/>
      <family val="2"/>
    </font>
    <font>
      <sz val="6"/>
      <name val="Arial"/>
      <family val="2"/>
    </font>
    <font>
      <sz val="6"/>
      <name val="Arial Narrow"/>
      <family val="2"/>
    </font>
    <font>
      <sz val="8"/>
      <name val="Arial"/>
      <family val="2"/>
    </font>
    <font>
      <sz val="7"/>
      <name val="Arial"/>
      <family val="2"/>
    </font>
    <font>
      <i/>
      <sz val="6"/>
      <name val="Arial"/>
      <family val="2"/>
    </font>
    <font>
      <u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44" fontId="0" fillId="0" borderId="0" xfId="0" applyNumberFormat="1"/>
    <xf numFmtId="0" fontId="0" fillId="0" borderId="0" xfId="0" applyAlignment="1">
      <alignment wrapText="1"/>
    </xf>
    <xf numFmtId="44" fontId="0" fillId="2" borderId="0" xfId="0" applyNumberForma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1" applyNumberFormat="1" applyFont="1" applyBorder="1"/>
    <xf numFmtId="0" fontId="2" fillId="0" borderId="0" xfId="0" applyFont="1" applyBorder="1"/>
    <xf numFmtId="0" fontId="2" fillId="0" borderId="4" xfId="1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/>
    <xf numFmtId="0" fontId="4" fillId="0" borderId="2" xfId="0" applyFont="1" applyBorder="1"/>
    <xf numFmtId="0" fontId="8" fillId="0" borderId="5" xfId="1" applyNumberFormat="1" applyFont="1" applyBorder="1"/>
    <xf numFmtId="0" fontId="8" fillId="0" borderId="5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4" fontId="9" fillId="0" borderId="0" xfId="2" applyFont="1" applyBorder="1"/>
    <xf numFmtId="44" fontId="9" fillId="0" borderId="6" xfId="2" applyFont="1" applyBorder="1"/>
    <xf numFmtId="44" fontId="9" fillId="0" borderId="2" xfId="2" applyFont="1" applyBorder="1"/>
    <xf numFmtId="44" fontId="9" fillId="0" borderId="6" xfId="2" applyFont="1" applyBorder="1" applyAlignment="1">
      <alignment wrapText="1"/>
    </xf>
    <xf numFmtId="44" fontId="9" fillId="0" borderId="2" xfId="2" applyFont="1" applyBorder="1" applyAlignment="1">
      <alignment wrapText="1"/>
    </xf>
    <xf numFmtId="44" fontId="9" fillId="0" borderId="7" xfId="2" applyFont="1" applyBorder="1"/>
    <xf numFmtId="0" fontId="2" fillId="0" borderId="0" xfId="0" applyFont="1" applyBorder="1" applyAlignment="1">
      <alignment horizontal="left" wrapText="1"/>
    </xf>
    <xf numFmtId="44" fontId="9" fillId="0" borderId="3" xfId="2" applyFon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/>
    <xf numFmtId="44" fontId="9" fillId="0" borderId="2" xfId="2" applyFont="1" applyFill="1" applyBorder="1" applyAlignment="1">
      <alignment wrapText="1"/>
    </xf>
    <xf numFmtId="44" fontId="9" fillId="0" borderId="3" xfId="2" applyFont="1" applyFill="1" applyBorder="1" applyAlignment="1">
      <alignment wrapText="1"/>
    </xf>
    <xf numFmtId="44" fontId="9" fillId="0" borderId="8" xfId="2" applyFont="1" applyFill="1" applyBorder="1" applyAlignment="1">
      <alignment wrapText="1"/>
    </xf>
    <xf numFmtId="44" fontId="9" fillId="0" borderId="0" xfId="2" applyFont="1" applyFill="1" applyBorder="1" applyAlignment="1">
      <alignment wrapText="1"/>
    </xf>
    <xf numFmtId="44" fontId="9" fillId="0" borderId="9" xfId="2" applyFont="1" applyFill="1" applyBorder="1" applyAlignment="1">
      <alignment wrapText="1"/>
    </xf>
    <xf numFmtId="44" fontId="9" fillId="0" borderId="1" xfId="2" applyFont="1" applyFill="1" applyBorder="1" applyAlignment="1">
      <alignment wrapText="1"/>
    </xf>
    <xf numFmtId="44" fontId="9" fillId="0" borderId="0" xfId="2" applyFont="1" applyFill="1" applyAlignment="1">
      <alignment wrapText="1"/>
    </xf>
    <xf numFmtId="44" fontId="9" fillId="0" borderId="2" xfId="2" applyFont="1" applyFill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 vertical="center" wrapText="1"/>
    </xf>
    <xf numFmtId="0" fontId="12" fillId="0" borderId="3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4" fontId="10" fillId="0" borderId="6" xfId="2" applyFont="1" applyBorder="1" applyAlignment="1">
      <alignment horizontal="center"/>
    </xf>
    <xf numFmtId="44" fontId="10" fillId="0" borderId="2" xfId="2" applyFont="1" applyBorder="1" applyAlignment="1">
      <alignment horizontal="center"/>
    </xf>
    <xf numFmtId="44" fontId="10" fillId="0" borderId="2" xfId="2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44" fontId="9" fillId="0" borderId="2" xfId="2" applyFont="1" applyFill="1" applyBorder="1" applyAlignment="1">
      <alignment horizontal="center" wrapText="1"/>
    </xf>
    <xf numFmtId="0" fontId="9" fillId="0" borderId="0" xfId="1" applyNumberFormat="1" applyFont="1" applyFill="1"/>
    <xf numFmtId="0" fontId="9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255" wrapText="1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10" xfId="1" applyNumberFormat="1" applyFont="1" applyFill="1" applyBorder="1" applyAlignment="1">
      <alignment horizontal="center"/>
    </xf>
    <xf numFmtId="0" fontId="9" fillId="0" borderId="11" xfId="1" applyNumberFormat="1" applyFont="1" applyFill="1" applyBorder="1" applyAlignment="1">
      <alignment horizontal="center"/>
    </xf>
    <xf numFmtId="0" fontId="9" fillId="0" borderId="6" xfId="1" applyNumberFormat="1" applyFont="1" applyFill="1" applyBorder="1" applyAlignment="1">
      <alignment horizontal="center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1" xfId="1" applyNumberFormat="1" applyFont="1" applyFill="1" applyBorder="1" applyAlignment="1">
      <alignment horizontal="center" vertical="center" wrapText="1"/>
    </xf>
    <xf numFmtId="0" fontId="9" fillId="0" borderId="6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8" xfId="1" applyNumberFormat="1" applyFont="1" applyFill="1" applyBorder="1"/>
    <xf numFmtId="0" fontId="9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left" wrapText="1"/>
    </xf>
    <xf numFmtId="0" fontId="9" fillId="0" borderId="0" xfId="1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/>
    <xf numFmtId="0" fontId="9" fillId="0" borderId="9" xfId="1" applyNumberFormat="1" applyFont="1" applyFill="1" applyBorder="1"/>
    <xf numFmtId="0" fontId="9" fillId="0" borderId="9" xfId="0" applyFont="1" applyFill="1" applyBorder="1"/>
    <xf numFmtId="0" fontId="9" fillId="0" borderId="9" xfId="0" applyFont="1" applyFill="1" applyBorder="1" applyAlignment="1">
      <alignment horizontal="left" wrapText="1"/>
    </xf>
    <xf numFmtId="0" fontId="9" fillId="0" borderId="1" xfId="1" applyNumberFormat="1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132308</xdr:colOff>
      <xdr:row>0</xdr:row>
      <xdr:rowOff>0</xdr:rowOff>
    </xdr:from>
    <xdr:to>
      <xdr:col>3</xdr:col>
      <xdr:colOff>152562</xdr:colOff>
      <xdr:row>3</xdr:row>
      <xdr:rowOff>145790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08" y="0"/>
          <a:ext cx="807330" cy="767831"/>
        </a:xfrm>
        <a:prstGeom prst="rect">
          <a:avLst/>
        </a:prstGeom>
      </xdr:spPr>
    </xdr:pic>
    <xdr:clientData/>
  </xdr:twoCellAnchor>
  <xdr:twoCellAnchor editAs="oneCell">
    <xdr:from>
      <xdr:col>19</xdr:col>
      <xdr:colOff>107958</xdr:colOff>
      <xdr:row>0</xdr:row>
      <xdr:rowOff>0</xdr:rowOff>
    </xdr:from>
    <xdr:to>
      <xdr:col>21</xdr:col>
      <xdr:colOff>152104</xdr:colOff>
      <xdr:row>3</xdr:row>
      <xdr:rowOff>97194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66223" y="0"/>
          <a:ext cx="1148074" cy="719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132308</xdr:colOff>
      <xdr:row>0</xdr:row>
      <xdr:rowOff>0</xdr:rowOff>
    </xdr:from>
    <xdr:to>
      <xdr:col>3</xdr:col>
      <xdr:colOff>358944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08" y="0"/>
          <a:ext cx="798136" cy="535781"/>
        </a:xfrm>
        <a:prstGeom prst="rect">
          <a:avLst/>
        </a:prstGeom>
      </xdr:spPr>
    </xdr:pic>
    <xdr:clientData/>
  </xdr:twoCellAnchor>
  <xdr:twoCellAnchor editAs="oneCell">
    <xdr:from>
      <xdr:col>19</xdr:col>
      <xdr:colOff>250031</xdr:colOff>
      <xdr:row>0</xdr:row>
      <xdr:rowOff>1</xdr:rowOff>
    </xdr:from>
    <xdr:to>
      <xdr:col>20</xdr:col>
      <xdr:colOff>463436</xdr:colOff>
      <xdr:row>3</xdr:row>
      <xdr:rowOff>136923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4687" y="1"/>
          <a:ext cx="767954" cy="517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7"/>
  <sheetViews>
    <sheetView topLeftCell="A226" zoomScaleNormal="100" workbookViewId="0">
      <selection activeCell="J232" sqref="J232"/>
    </sheetView>
  </sheetViews>
  <sheetFormatPr baseColWidth="10" defaultColWidth="11" defaultRowHeight="8.25" x14ac:dyDescent="0.15"/>
  <cols>
    <col min="1" max="1" width="2.140625" style="12" customWidth="1"/>
    <col min="2" max="2" width="6.140625" style="13" customWidth="1"/>
    <col min="3" max="3" width="3.42578125" style="13" customWidth="1"/>
    <col min="4" max="4" width="10" style="13" customWidth="1"/>
    <col min="5" max="5" width="3.7109375" style="13" customWidth="1"/>
    <col min="6" max="6" width="6.28515625" style="13" customWidth="1"/>
    <col min="7" max="7" width="5.28515625" style="13" customWidth="1"/>
    <col min="8" max="8" width="3.85546875" style="13" customWidth="1"/>
    <col min="9" max="9" width="14.7109375" style="28" customWidth="1"/>
    <col min="10" max="10" width="9.42578125" style="30" customWidth="1"/>
    <col min="11" max="22" width="8.28515625" style="31" customWidth="1"/>
    <col min="23" max="16384" width="11" style="1"/>
  </cols>
  <sheetData>
    <row r="1" spans="1:22" s="11" customFormat="1" ht="16.5" customHeight="1" x14ac:dyDescent="0.15">
      <c r="A1" s="10"/>
      <c r="D1" s="71" t="s">
        <v>169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29"/>
      <c r="U1" s="29"/>
      <c r="V1" s="29"/>
    </row>
    <row r="2" spans="1:22" s="11" customFormat="1" ht="15" customHeight="1" x14ac:dyDescent="0.25">
      <c r="A2" s="10"/>
      <c r="D2" s="72" t="s">
        <v>170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29"/>
      <c r="U2" s="29"/>
      <c r="V2" s="29"/>
    </row>
    <row r="3" spans="1:22" s="11" customFormat="1" ht="16.5" customHeight="1" x14ac:dyDescent="0.25">
      <c r="A3" s="10"/>
      <c r="D3" s="73" t="s">
        <v>171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29"/>
      <c r="U3" s="29"/>
      <c r="V3" s="29"/>
    </row>
    <row r="4" spans="1:22" s="11" customFormat="1" ht="20.25" customHeight="1" x14ac:dyDescent="0.25">
      <c r="A4" s="47" t="s">
        <v>172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s="2" customFormat="1" ht="30" customHeight="1" x14ac:dyDescent="0.25">
      <c r="A5" s="74" t="s">
        <v>0</v>
      </c>
      <c r="B5" s="74"/>
      <c r="C5" s="74" t="s">
        <v>5</v>
      </c>
      <c r="D5" s="74"/>
      <c r="E5" s="74" t="s">
        <v>7</v>
      </c>
      <c r="F5" s="74"/>
      <c r="G5" s="23" t="s">
        <v>1</v>
      </c>
      <c r="H5" s="74" t="s">
        <v>2</v>
      </c>
      <c r="I5" s="74"/>
      <c r="J5" s="67" t="s">
        <v>8</v>
      </c>
      <c r="K5" s="68" t="s">
        <v>9</v>
      </c>
      <c r="L5" s="69" t="s">
        <v>10</v>
      </c>
      <c r="M5" s="68" t="s">
        <v>11</v>
      </c>
      <c r="N5" s="68" t="s">
        <v>12</v>
      </c>
      <c r="O5" s="68" t="s">
        <v>13</v>
      </c>
      <c r="P5" s="68" t="s">
        <v>14</v>
      </c>
      <c r="Q5" s="68" t="s">
        <v>15</v>
      </c>
      <c r="R5" s="68" t="s">
        <v>16</v>
      </c>
      <c r="S5" s="68" t="s">
        <v>17</v>
      </c>
      <c r="T5" s="68" t="s">
        <v>18</v>
      </c>
      <c r="U5" s="68" t="s">
        <v>19</v>
      </c>
      <c r="V5" s="68" t="s">
        <v>20</v>
      </c>
    </row>
    <row r="6" spans="1:22" s="3" customFormat="1" x14ac:dyDescent="0.15">
      <c r="A6" s="21" t="s">
        <v>3</v>
      </c>
      <c r="B6" s="22" t="s">
        <v>4</v>
      </c>
      <c r="C6" s="22" t="s">
        <v>3</v>
      </c>
      <c r="D6" s="22" t="s">
        <v>4</v>
      </c>
      <c r="E6" s="22" t="s">
        <v>6</v>
      </c>
      <c r="F6" s="22" t="s">
        <v>4</v>
      </c>
      <c r="G6" s="22"/>
      <c r="H6" s="22" t="s">
        <v>6</v>
      </c>
      <c r="I6" s="24" t="s">
        <v>4</v>
      </c>
      <c r="J6" s="67"/>
      <c r="K6" s="68"/>
      <c r="L6" s="69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24.75" customHeight="1" x14ac:dyDescent="0.15">
      <c r="A7" s="64">
        <v>1</v>
      </c>
      <c r="B7" s="51" t="s">
        <v>21</v>
      </c>
      <c r="C7" s="60" t="s">
        <v>22</v>
      </c>
      <c r="D7" s="51" t="s">
        <v>23</v>
      </c>
      <c r="E7" s="60">
        <v>101</v>
      </c>
      <c r="F7" s="51" t="s">
        <v>24</v>
      </c>
      <c r="G7" s="60" t="s">
        <v>25</v>
      </c>
      <c r="H7" s="14">
        <v>2121</v>
      </c>
      <c r="I7" s="25" t="s">
        <v>26</v>
      </c>
      <c r="J7" s="30">
        <v>6000</v>
      </c>
      <c r="K7" s="31">
        <f>J7/12</f>
        <v>500</v>
      </c>
      <c r="L7" s="31">
        <f t="shared" ref="L7:L13" si="0">K7</f>
        <v>500</v>
      </c>
      <c r="M7" s="31">
        <f t="shared" ref="M7:V7" si="1">L7</f>
        <v>500</v>
      </c>
      <c r="N7" s="31">
        <f t="shared" si="1"/>
        <v>500</v>
      </c>
      <c r="O7" s="31">
        <f t="shared" si="1"/>
        <v>500</v>
      </c>
      <c r="P7" s="31">
        <f t="shared" si="1"/>
        <v>500</v>
      </c>
      <c r="Q7" s="31">
        <f t="shared" si="1"/>
        <v>500</v>
      </c>
      <c r="R7" s="31">
        <f t="shared" si="1"/>
        <v>500</v>
      </c>
      <c r="S7" s="31">
        <f t="shared" si="1"/>
        <v>500</v>
      </c>
      <c r="T7" s="31">
        <f t="shared" si="1"/>
        <v>500</v>
      </c>
      <c r="U7" s="31">
        <f t="shared" si="1"/>
        <v>500</v>
      </c>
      <c r="V7" s="31">
        <f t="shared" si="1"/>
        <v>500</v>
      </c>
    </row>
    <row r="8" spans="1:22" ht="21" customHeight="1" x14ac:dyDescent="0.15">
      <c r="A8" s="64"/>
      <c r="B8" s="51"/>
      <c r="C8" s="60"/>
      <c r="D8" s="51"/>
      <c r="E8" s="60"/>
      <c r="F8" s="51"/>
      <c r="G8" s="60"/>
      <c r="H8" s="9">
        <v>2151</v>
      </c>
      <c r="I8" s="16" t="s">
        <v>27</v>
      </c>
      <c r="J8" s="30">
        <f>2800+560</f>
        <v>3360</v>
      </c>
      <c r="K8" s="31">
        <f>J8/12</f>
        <v>280</v>
      </c>
      <c r="L8" s="31">
        <f t="shared" si="0"/>
        <v>280</v>
      </c>
      <c r="M8" s="31">
        <f t="shared" ref="M8:V8" si="2">L8</f>
        <v>280</v>
      </c>
      <c r="N8" s="31">
        <f t="shared" si="2"/>
        <v>280</v>
      </c>
      <c r="O8" s="31">
        <f t="shared" si="2"/>
        <v>280</v>
      </c>
      <c r="P8" s="31">
        <f t="shared" si="2"/>
        <v>280</v>
      </c>
      <c r="Q8" s="31">
        <f t="shared" si="2"/>
        <v>280</v>
      </c>
      <c r="R8" s="31">
        <f t="shared" si="2"/>
        <v>280</v>
      </c>
      <c r="S8" s="31">
        <f t="shared" si="2"/>
        <v>280</v>
      </c>
      <c r="T8" s="31">
        <f t="shared" si="2"/>
        <v>280</v>
      </c>
      <c r="U8" s="31">
        <f t="shared" si="2"/>
        <v>280</v>
      </c>
      <c r="V8" s="31">
        <f t="shared" si="2"/>
        <v>280</v>
      </c>
    </row>
    <row r="9" spans="1:22" ht="21" customHeight="1" x14ac:dyDescent="0.15">
      <c r="A9" s="64"/>
      <c r="B9" s="51"/>
      <c r="C9" s="60"/>
      <c r="D9" s="51"/>
      <c r="E9" s="60"/>
      <c r="F9" s="51"/>
      <c r="G9" s="60"/>
      <c r="H9" s="9">
        <v>2211</v>
      </c>
      <c r="I9" s="16" t="s">
        <v>28</v>
      </c>
      <c r="J9" s="30">
        <v>30000</v>
      </c>
      <c r="K9" s="31">
        <f>J9/12</f>
        <v>2500</v>
      </c>
      <c r="L9" s="31">
        <f t="shared" si="0"/>
        <v>2500</v>
      </c>
      <c r="M9" s="31">
        <f t="shared" ref="M9:V9" si="3">L9</f>
        <v>2500</v>
      </c>
      <c r="N9" s="31">
        <f t="shared" si="3"/>
        <v>2500</v>
      </c>
      <c r="O9" s="31">
        <f t="shared" si="3"/>
        <v>2500</v>
      </c>
      <c r="P9" s="31">
        <f t="shared" si="3"/>
        <v>2500</v>
      </c>
      <c r="Q9" s="31">
        <f t="shared" si="3"/>
        <v>2500</v>
      </c>
      <c r="R9" s="31">
        <f t="shared" si="3"/>
        <v>2500</v>
      </c>
      <c r="S9" s="31">
        <f t="shared" si="3"/>
        <v>2500</v>
      </c>
      <c r="T9" s="31">
        <f t="shared" si="3"/>
        <v>2500</v>
      </c>
      <c r="U9" s="31">
        <f t="shared" si="3"/>
        <v>2500</v>
      </c>
      <c r="V9" s="31">
        <f t="shared" si="3"/>
        <v>2500</v>
      </c>
    </row>
    <row r="10" spans="1:22" ht="21" customHeight="1" x14ac:dyDescent="0.15">
      <c r="A10" s="64"/>
      <c r="B10" s="51"/>
      <c r="C10" s="60"/>
      <c r="D10" s="51"/>
      <c r="E10" s="60"/>
      <c r="F10" s="51"/>
      <c r="G10" s="60"/>
      <c r="H10" s="9">
        <v>3361</v>
      </c>
      <c r="I10" s="8" t="s">
        <v>29</v>
      </c>
      <c r="J10" s="30">
        <v>8400</v>
      </c>
      <c r="K10" s="31">
        <f>J10/12</f>
        <v>700</v>
      </c>
      <c r="L10" s="31">
        <f t="shared" si="0"/>
        <v>700</v>
      </c>
      <c r="M10" s="31">
        <f t="shared" ref="M10:V11" si="4">L10</f>
        <v>700</v>
      </c>
      <c r="N10" s="31">
        <f t="shared" si="4"/>
        <v>700</v>
      </c>
      <c r="O10" s="31">
        <f t="shared" si="4"/>
        <v>700</v>
      </c>
      <c r="P10" s="31">
        <f t="shared" si="4"/>
        <v>700</v>
      </c>
      <c r="Q10" s="31">
        <f t="shared" si="4"/>
        <v>700</v>
      </c>
      <c r="R10" s="31">
        <f t="shared" si="4"/>
        <v>700</v>
      </c>
      <c r="S10" s="31">
        <f t="shared" si="4"/>
        <v>700</v>
      </c>
      <c r="T10" s="31">
        <f t="shared" si="4"/>
        <v>700</v>
      </c>
      <c r="U10" s="31">
        <f t="shared" si="4"/>
        <v>700</v>
      </c>
      <c r="V10" s="31">
        <f t="shared" si="4"/>
        <v>700</v>
      </c>
    </row>
    <row r="11" spans="1:22" ht="21" customHeight="1" x14ac:dyDescent="0.15">
      <c r="A11" s="64"/>
      <c r="B11" s="51"/>
      <c r="C11" s="60"/>
      <c r="D11" s="51"/>
      <c r="E11" s="60"/>
      <c r="F11" s="51"/>
      <c r="G11" s="60"/>
      <c r="H11" s="9">
        <v>3611</v>
      </c>
      <c r="I11" s="16" t="s">
        <v>30</v>
      </c>
      <c r="J11" s="30">
        <v>1800</v>
      </c>
      <c r="K11" s="31">
        <f>J11/12</f>
        <v>150</v>
      </c>
      <c r="L11" s="31">
        <f t="shared" si="0"/>
        <v>150</v>
      </c>
      <c r="M11" s="31">
        <f t="shared" si="4"/>
        <v>150</v>
      </c>
      <c r="N11" s="31">
        <f t="shared" si="4"/>
        <v>150</v>
      </c>
      <c r="O11" s="31">
        <f t="shared" si="4"/>
        <v>150</v>
      </c>
      <c r="P11" s="31">
        <f t="shared" si="4"/>
        <v>150</v>
      </c>
      <c r="Q11" s="31">
        <f t="shared" si="4"/>
        <v>150</v>
      </c>
      <c r="R11" s="31">
        <f t="shared" si="4"/>
        <v>150</v>
      </c>
      <c r="S11" s="31">
        <f t="shared" si="4"/>
        <v>150</v>
      </c>
      <c r="T11" s="31">
        <f t="shared" si="4"/>
        <v>150</v>
      </c>
      <c r="U11" s="31">
        <f t="shared" si="4"/>
        <v>150</v>
      </c>
      <c r="V11" s="31">
        <f t="shared" si="4"/>
        <v>150</v>
      </c>
    </row>
    <row r="12" spans="1:22" ht="21" customHeight="1" x14ac:dyDescent="0.15">
      <c r="A12" s="64"/>
      <c r="B12" s="51"/>
      <c r="C12" s="60"/>
      <c r="D12" s="51"/>
      <c r="E12" s="60"/>
      <c r="F12" s="51"/>
      <c r="G12" s="60"/>
      <c r="H12" s="9">
        <v>3612</v>
      </c>
      <c r="I12" s="16" t="s">
        <v>31</v>
      </c>
      <c r="J12" s="30">
        <v>3000</v>
      </c>
      <c r="K12" s="31">
        <f t="shared" ref="K12:K13" si="5">J12/12</f>
        <v>250</v>
      </c>
      <c r="L12" s="31">
        <f t="shared" si="0"/>
        <v>250</v>
      </c>
      <c r="M12" s="31">
        <f t="shared" ref="M12:V13" si="6">L12</f>
        <v>250</v>
      </c>
      <c r="N12" s="31">
        <f t="shared" si="6"/>
        <v>250</v>
      </c>
      <c r="O12" s="31">
        <f t="shared" si="6"/>
        <v>250</v>
      </c>
      <c r="P12" s="31">
        <f t="shared" si="6"/>
        <v>250</v>
      </c>
      <c r="Q12" s="31">
        <f t="shared" si="6"/>
        <v>250</v>
      </c>
      <c r="R12" s="31">
        <f t="shared" si="6"/>
        <v>250</v>
      </c>
      <c r="S12" s="31">
        <f t="shared" si="6"/>
        <v>250</v>
      </c>
      <c r="T12" s="31">
        <f t="shared" si="6"/>
        <v>250</v>
      </c>
      <c r="U12" s="31">
        <f t="shared" si="6"/>
        <v>250</v>
      </c>
      <c r="V12" s="31">
        <f t="shared" si="6"/>
        <v>250</v>
      </c>
    </row>
    <row r="13" spans="1:22" ht="21" customHeight="1" x14ac:dyDescent="0.15">
      <c r="A13" s="65"/>
      <c r="B13" s="52"/>
      <c r="C13" s="61"/>
      <c r="D13" s="52"/>
      <c r="E13" s="61"/>
      <c r="F13" s="52"/>
      <c r="G13" s="61"/>
      <c r="H13" s="9">
        <v>3751</v>
      </c>
      <c r="I13" s="16" t="s">
        <v>32</v>
      </c>
      <c r="J13" s="30">
        <v>6000</v>
      </c>
      <c r="K13" s="31">
        <f t="shared" si="5"/>
        <v>500</v>
      </c>
      <c r="L13" s="31">
        <f t="shared" si="0"/>
        <v>500</v>
      </c>
      <c r="M13" s="31">
        <f t="shared" si="6"/>
        <v>500</v>
      </c>
      <c r="N13" s="31">
        <f t="shared" si="6"/>
        <v>500</v>
      </c>
      <c r="O13" s="31">
        <f t="shared" si="6"/>
        <v>500</v>
      </c>
      <c r="P13" s="31">
        <f t="shared" si="6"/>
        <v>500</v>
      </c>
      <c r="Q13" s="31">
        <f t="shared" si="6"/>
        <v>500</v>
      </c>
      <c r="R13" s="31">
        <f t="shared" si="6"/>
        <v>500</v>
      </c>
      <c r="S13" s="31">
        <f t="shared" si="6"/>
        <v>500</v>
      </c>
      <c r="T13" s="31">
        <f t="shared" si="6"/>
        <v>500</v>
      </c>
      <c r="U13" s="31">
        <f t="shared" si="6"/>
        <v>500</v>
      </c>
      <c r="V13" s="31">
        <f t="shared" si="6"/>
        <v>500</v>
      </c>
    </row>
    <row r="14" spans="1:22" ht="21" customHeight="1" x14ac:dyDescent="0.15">
      <c r="A14" s="66" t="s">
        <v>33</v>
      </c>
      <c r="B14" s="66"/>
      <c r="C14" s="66"/>
      <c r="D14" s="66"/>
      <c r="E14" s="66"/>
      <c r="F14" s="66"/>
      <c r="G14" s="66"/>
      <c r="H14" s="66"/>
      <c r="I14" s="66"/>
      <c r="J14" s="30">
        <f>SUM(J7:J13)</f>
        <v>58560</v>
      </c>
      <c r="K14" s="31">
        <f>SUM(K7:K13)</f>
        <v>4880</v>
      </c>
      <c r="L14" s="31">
        <f>SUM(L7:L13)</f>
        <v>4880</v>
      </c>
      <c r="M14" s="31">
        <f t="shared" ref="M14:V14" si="7">SUM(M7:M13)</f>
        <v>4880</v>
      </c>
      <c r="N14" s="31">
        <f t="shared" si="7"/>
        <v>4880</v>
      </c>
      <c r="O14" s="31">
        <f t="shared" si="7"/>
        <v>4880</v>
      </c>
      <c r="P14" s="31">
        <f t="shared" si="7"/>
        <v>4880</v>
      </c>
      <c r="Q14" s="31">
        <f t="shared" si="7"/>
        <v>4880</v>
      </c>
      <c r="R14" s="31">
        <f t="shared" si="7"/>
        <v>4880</v>
      </c>
      <c r="S14" s="31">
        <f t="shared" si="7"/>
        <v>4880</v>
      </c>
      <c r="T14" s="31">
        <f t="shared" si="7"/>
        <v>4880</v>
      </c>
      <c r="U14" s="31">
        <f t="shared" si="7"/>
        <v>4880</v>
      </c>
      <c r="V14" s="31">
        <f t="shared" si="7"/>
        <v>4880</v>
      </c>
    </row>
    <row r="15" spans="1:22" ht="21" customHeight="1" x14ac:dyDescent="0.15">
      <c r="A15" s="63">
        <v>1</v>
      </c>
      <c r="B15" s="50" t="s">
        <v>21</v>
      </c>
      <c r="C15" s="59" t="s">
        <v>45</v>
      </c>
      <c r="D15" s="50" t="s">
        <v>46</v>
      </c>
      <c r="E15" s="59">
        <v>101</v>
      </c>
      <c r="F15" s="59" t="s">
        <v>24</v>
      </c>
      <c r="G15" s="59" t="s">
        <v>25</v>
      </c>
      <c r="H15" s="9">
        <v>2211</v>
      </c>
      <c r="I15" s="16" t="s">
        <v>28</v>
      </c>
      <c r="J15" s="30">
        <v>20400</v>
      </c>
      <c r="K15" s="31">
        <f t="shared" ref="K15:K26" si="8">J15/12</f>
        <v>1700</v>
      </c>
      <c r="L15" s="31">
        <f t="shared" ref="L15:L26" si="9">K15</f>
        <v>1700</v>
      </c>
      <c r="M15" s="31">
        <f t="shared" ref="M15:V26" si="10">L15</f>
        <v>1700</v>
      </c>
      <c r="N15" s="31">
        <f t="shared" si="10"/>
        <v>1700</v>
      </c>
      <c r="O15" s="31">
        <f t="shared" si="10"/>
        <v>1700</v>
      </c>
      <c r="P15" s="31">
        <f t="shared" si="10"/>
        <v>1700</v>
      </c>
      <c r="Q15" s="31">
        <f t="shared" si="10"/>
        <v>1700</v>
      </c>
      <c r="R15" s="31">
        <f t="shared" si="10"/>
        <v>1700</v>
      </c>
      <c r="S15" s="31">
        <f t="shared" si="10"/>
        <v>1700</v>
      </c>
      <c r="T15" s="31">
        <f t="shared" si="10"/>
        <v>1700</v>
      </c>
      <c r="U15" s="31">
        <f t="shared" si="10"/>
        <v>1700</v>
      </c>
      <c r="V15" s="31">
        <f t="shared" si="10"/>
        <v>1700</v>
      </c>
    </row>
    <row r="16" spans="1:22" ht="21" customHeight="1" x14ac:dyDescent="0.15">
      <c r="A16" s="64"/>
      <c r="B16" s="51"/>
      <c r="C16" s="60"/>
      <c r="D16" s="51"/>
      <c r="E16" s="60"/>
      <c r="F16" s="60"/>
      <c r="G16" s="60"/>
      <c r="H16" s="9">
        <v>2711</v>
      </c>
      <c r="I16" s="16" t="s">
        <v>34</v>
      </c>
      <c r="J16" s="30">
        <v>5760</v>
      </c>
      <c r="K16" s="31">
        <f t="shared" si="8"/>
        <v>480</v>
      </c>
      <c r="L16" s="31">
        <f t="shared" si="9"/>
        <v>480</v>
      </c>
      <c r="M16" s="31">
        <f t="shared" si="10"/>
        <v>480</v>
      </c>
      <c r="N16" s="31">
        <f t="shared" si="10"/>
        <v>480</v>
      </c>
      <c r="O16" s="31">
        <f t="shared" si="10"/>
        <v>480</v>
      </c>
      <c r="P16" s="31">
        <f t="shared" si="10"/>
        <v>480</v>
      </c>
      <c r="Q16" s="31">
        <f t="shared" si="10"/>
        <v>480</v>
      </c>
      <c r="R16" s="31">
        <f t="shared" si="10"/>
        <v>480</v>
      </c>
      <c r="S16" s="31">
        <f t="shared" si="10"/>
        <v>480</v>
      </c>
      <c r="T16" s="31">
        <f t="shared" si="10"/>
        <v>480</v>
      </c>
      <c r="U16" s="31">
        <f t="shared" si="10"/>
        <v>480</v>
      </c>
      <c r="V16" s="31">
        <f t="shared" si="10"/>
        <v>480</v>
      </c>
    </row>
    <row r="17" spans="1:22" ht="21" customHeight="1" x14ac:dyDescent="0.15">
      <c r="A17" s="64"/>
      <c r="B17" s="51"/>
      <c r="C17" s="60"/>
      <c r="D17" s="51"/>
      <c r="E17" s="60"/>
      <c r="F17" s="60"/>
      <c r="G17" s="60"/>
      <c r="H17" s="9">
        <v>2741</v>
      </c>
      <c r="I17" s="16" t="s">
        <v>35</v>
      </c>
      <c r="J17" s="30">
        <v>6600</v>
      </c>
      <c r="K17" s="31">
        <f t="shared" si="8"/>
        <v>550</v>
      </c>
      <c r="L17" s="31">
        <f t="shared" si="9"/>
        <v>550</v>
      </c>
      <c r="M17" s="31">
        <f t="shared" si="10"/>
        <v>550</v>
      </c>
      <c r="N17" s="31">
        <f t="shared" si="10"/>
        <v>550</v>
      </c>
      <c r="O17" s="31">
        <f t="shared" si="10"/>
        <v>550</v>
      </c>
      <c r="P17" s="31">
        <f t="shared" si="10"/>
        <v>550</v>
      </c>
      <c r="Q17" s="31">
        <f t="shared" si="10"/>
        <v>550</v>
      </c>
      <c r="R17" s="31">
        <f t="shared" si="10"/>
        <v>550</v>
      </c>
      <c r="S17" s="31">
        <f t="shared" si="10"/>
        <v>550</v>
      </c>
      <c r="T17" s="31">
        <f t="shared" si="10"/>
        <v>550</v>
      </c>
      <c r="U17" s="31">
        <f t="shared" si="10"/>
        <v>550</v>
      </c>
      <c r="V17" s="31">
        <f t="shared" si="10"/>
        <v>550</v>
      </c>
    </row>
    <row r="18" spans="1:22" ht="21" customHeight="1" x14ac:dyDescent="0.15">
      <c r="A18" s="64"/>
      <c r="B18" s="51"/>
      <c r="C18" s="60"/>
      <c r="D18" s="51"/>
      <c r="E18" s="60"/>
      <c r="F18" s="60"/>
      <c r="G18" s="60"/>
      <c r="H18" s="9">
        <v>3111</v>
      </c>
      <c r="I18" s="16" t="s">
        <v>36</v>
      </c>
      <c r="J18" s="30">
        <v>7200</v>
      </c>
      <c r="K18" s="31">
        <f t="shared" si="8"/>
        <v>600</v>
      </c>
      <c r="L18" s="31">
        <f t="shared" si="9"/>
        <v>600</v>
      </c>
      <c r="M18" s="31">
        <f t="shared" si="10"/>
        <v>600</v>
      </c>
      <c r="N18" s="31">
        <f t="shared" si="10"/>
        <v>600</v>
      </c>
      <c r="O18" s="31">
        <f t="shared" si="10"/>
        <v>600</v>
      </c>
      <c r="P18" s="31">
        <f t="shared" si="10"/>
        <v>600</v>
      </c>
      <c r="Q18" s="31">
        <f t="shared" si="10"/>
        <v>600</v>
      </c>
      <c r="R18" s="31">
        <f t="shared" si="10"/>
        <v>600</v>
      </c>
      <c r="S18" s="31">
        <f t="shared" si="10"/>
        <v>600</v>
      </c>
      <c r="T18" s="31">
        <f t="shared" si="10"/>
        <v>600</v>
      </c>
      <c r="U18" s="31">
        <f t="shared" si="10"/>
        <v>600</v>
      </c>
      <c r="V18" s="31">
        <f t="shared" si="10"/>
        <v>600</v>
      </c>
    </row>
    <row r="19" spans="1:22" ht="21" customHeight="1" x14ac:dyDescent="0.15">
      <c r="A19" s="64"/>
      <c r="B19" s="51"/>
      <c r="C19" s="60"/>
      <c r="D19" s="51"/>
      <c r="E19" s="60"/>
      <c r="F19" s="60"/>
      <c r="G19" s="60"/>
      <c r="H19" s="9">
        <v>3141</v>
      </c>
      <c r="I19" s="16" t="s">
        <v>37</v>
      </c>
      <c r="J19" s="30">
        <v>36000</v>
      </c>
      <c r="K19" s="31">
        <f t="shared" si="8"/>
        <v>3000</v>
      </c>
      <c r="L19" s="31">
        <f t="shared" si="9"/>
        <v>3000</v>
      </c>
      <c r="M19" s="31">
        <f t="shared" si="10"/>
        <v>3000</v>
      </c>
      <c r="N19" s="31">
        <f t="shared" si="10"/>
        <v>3000</v>
      </c>
      <c r="O19" s="31">
        <f t="shared" si="10"/>
        <v>3000</v>
      </c>
      <c r="P19" s="31">
        <f t="shared" si="10"/>
        <v>3000</v>
      </c>
      <c r="Q19" s="31">
        <f t="shared" si="10"/>
        <v>3000</v>
      </c>
      <c r="R19" s="31">
        <f t="shared" si="10"/>
        <v>3000</v>
      </c>
      <c r="S19" s="31">
        <f t="shared" si="10"/>
        <v>3000</v>
      </c>
      <c r="T19" s="31">
        <f t="shared" si="10"/>
        <v>3000</v>
      </c>
      <c r="U19" s="31">
        <f t="shared" si="10"/>
        <v>3000</v>
      </c>
      <c r="V19" s="31">
        <f t="shared" si="10"/>
        <v>3000</v>
      </c>
    </row>
    <row r="20" spans="1:22" ht="21" customHeight="1" x14ac:dyDescent="0.15">
      <c r="A20" s="64"/>
      <c r="B20" s="51"/>
      <c r="C20" s="60"/>
      <c r="D20" s="51"/>
      <c r="E20" s="60"/>
      <c r="F20" s="60"/>
      <c r="G20" s="60"/>
      <c r="H20" s="9">
        <v>3151</v>
      </c>
      <c r="I20" s="16" t="s">
        <v>38</v>
      </c>
      <c r="J20" s="30">
        <v>6000</v>
      </c>
      <c r="K20" s="31">
        <f t="shared" si="8"/>
        <v>500</v>
      </c>
      <c r="L20" s="31">
        <f t="shared" si="9"/>
        <v>500</v>
      </c>
      <c r="M20" s="31">
        <f t="shared" si="10"/>
        <v>500</v>
      </c>
      <c r="N20" s="31">
        <f t="shared" si="10"/>
        <v>500</v>
      </c>
      <c r="O20" s="31">
        <f t="shared" si="10"/>
        <v>500</v>
      </c>
      <c r="P20" s="31">
        <f t="shared" si="10"/>
        <v>500</v>
      </c>
      <c r="Q20" s="31">
        <f t="shared" si="10"/>
        <v>500</v>
      </c>
      <c r="R20" s="31">
        <f t="shared" si="10"/>
        <v>500</v>
      </c>
      <c r="S20" s="31">
        <f t="shared" si="10"/>
        <v>500</v>
      </c>
      <c r="T20" s="31">
        <f t="shared" si="10"/>
        <v>500</v>
      </c>
      <c r="U20" s="31">
        <f t="shared" si="10"/>
        <v>500</v>
      </c>
      <c r="V20" s="31">
        <f t="shared" si="10"/>
        <v>500</v>
      </c>
    </row>
    <row r="21" spans="1:22" ht="21" customHeight="1" x14ac:dyDescent="0.15">
      <c r="A21" s="64"/>
      <c r="B21" s="51"/>
      <c r="C21" s="60"/>
      <c r="D21" s="51"/>
      <c r="E21" s="60"/>
      <c r="F21" s="60"/>
      <c r="G21" s="60"/>
      <c r="H21" s="9">
        <v>3221</v>
      </c>
      <c r="I21" s="16" t="s">
        <v>39</v>
      </c>
      <c r="J21" s="30">
        <v>100800</v>
      </c>
      <c r="K21" s="31">
        <f t="shared" si="8"/>
        <v>8400</v>
      </c>
      <c r="L21" s="31">
        <f t="shared" si="9"/>
        <v>8400</v>
      </c>
      <c r="M21" s="31">
        <f t="shared" si="10"/>
        <v>8400</v>
      </c>
      <c r="N21" s="31">
        <f t="shared" si="10"/>
        <v>8400</v>
      </c>
      <c r="O21" s="31">
        <f t="shared" si="10"/>
        <v>8400</v>
      </c>
      <c r="P21" s="31">
        <f t="shared" si="10"/>
        <v>8400</v>
      </c>
      <c r="Q21" s="31">
        <f t="shared" si="10"/>
        <v>8400</v>
      </c>
      <c r="R21" s="31">
        <f t="shared" si="10"/>
        <v>8400</v>
      </c>
      <c r="S21" s="31">
        <f t="shared" si="10"/>
        <v>8400</v>
      </c>
      <c r="T21" s="31">
        <f t="shared" si="10"/>
        <v>8400</v>
      </c>
      <c r="U21" s="31">
        <f t="shared" si="10"/>
        <v>8400</v>
      </c>
      <c r="V21" s="31">
        <f t="shared" si="10"/>
        <v>8400</v>
      </c>
    </row>
    <row r="22" spans="1:22" ht="21" customHeight="1" x14ac:dyDescent="0.15">
      <c r="A22" s="64"/>
      <c r="B22" s="51"/>
      <c r="C22" s="60"/>
      <c r="D22" s="51"/>
      <c r="E22" s="60"/>
      <c r="F22" s="60"/>
      <c r="G22" s="60"/>
      <c r="H22" s="9">
        <v>3711</v>
      </c>
      <c r="I22" s="16" t="s">
        <v>40</v>
      </c>
      <c r="J22" s="30">
        <v>10200</v>
      </c>
      <c r="K22" s="31">
        <f t="shared" si="8"/>
        <v>850</v>
      </c>
      <c r="L22" s="31">
        <f t="shared" si="9"/>
        <v>850</v>
      </c>
      <c r="M22" s="31">
        <f t="shared" si="10"/>
        <v>850</v>
      </c>
      <c r="N22" s="31">
        <f t="shared" si="10"/>
        <v>850</v>
      </c>
      <c r="O22" s="31">
        <f t="shared" si="10"/>
        <v>850</v>
      </c>
      <c r="P22" s="31">
        <f t="shared" si="10"/>
        <v>850</v>
      </c>
      <c r="Q22" s="31">
        <f t="shared" si="10"/>
        <v>850</v>
      </c>
      <c r="R22" s="31">
        <f t="shared" si="10"/>
        <v>850</v>
      </c>
      <c r="S22" s="31">
        <f t="shared" si="10"/>
        <v>850</v>
      </c>
      <c r="T22" s="31">
        <f t="shared" si="10"/>
        <v>850</v>
      </c>
      <c r="U22" s="31">
        <f t="shared" si="10"/>
        <v>850</v>
      </c>
      <c r="V22" s="31">
        <f t="shared" si="10"/>
        <v>850</v>
      </c>
    </row>
    <row r="23" spans="1:22" ht="21" customHeight="1" x14ac:dyDescent="0.15">
      <c r="A23" s="64"/>
      <c r="B23" s="51"/>
      <c r="C23" s="60"/>
      <c r="D23" s="51"/>
      <c r="E23" s="60"/>
      <c r="F23" s="60"/>
      <c r="G23" s="60"/>
      <c r="H23" s="9">
        <v>3721</v>
      </c>
      <c r="I23" s="16" t="s">
        <v>41</v>
      </c>
      <c r="J23" s="30">
        <v>4200</v>
      </c>
      <c r="K23" s="31">
        <f t="shared" si="8"/>
        <v>350</v>
      </c>
      <c r="L23" s="31">
        <f t="shared" si="9"/>
        <v>350</v>
      </c>
      <c r="M23" s="31">
        <f t="shared" si="10"/>
        <v>350</v>
      </c>
      <c r="N23" s="31">
        <f t="shared" si="10"/>
        <v>350</v>
      </c>
      <c r="O23" s="31">
        <f t="shared" si="10"/>
        <v>350</v>
      </c>
      <c r="P23" s="31">
        <f t="shared" si="10"/>
        <v>350</v>
      </c>
      <c r="Q23" s="31">
        <f t="shared" si="10"/>
        <v>350</v>
      </c>
      <c r="R23" s="31">
        <f t="shared" si="10"/>
        <v>350</v>
      </c>
      <c r="S23" s="31">
        <f t="shared" si="10"/>
        <v>350</v>
      </c>
      <c r="T23" s="31">
        <f t="shared" si="10"/>
        <v>350</v>
      </c>
      <c r="U23" s="31">
        <f t="shared" si="10"/>
        <v>350</v>
      </c>
      <c r="V23" s="31">
        <f t="shared" si="10"/>
        <v>350</v>
      </c>
    </row>
    <row r="24" spans="1:22" ht="21" customHeight="1" x14ac:dyDescent="0.15">
      <c r="A24" s="64"/>
      <c r="B24" s="51"/>
      <c r="C24" s="60"/>
      <c r="D24" s="51"/>
      <c r="E24" s="60"/>
      <c r="F24" s="60"/>
      <c r="G24" s="60"/>
      <c r="H24" s="9">
        <v>3791</v>
      </c>
      <c r="I24" s="16" t="s">
        <v>42</v>
      </c>
      <c r="J24" s="30">
        <v>5820</v>
      </c>
      <c r="K24" s="31">
        <f t="shared" si="8"/>
        <v>485</v>
      </c>
      <c r="L24" s="31">
        <f t="shared" si="9"/>
        <v>485</v>
      </c>
      <c r="M24" s="31">
        <f t="shared" si="10"/>
        <v>485</v>
      </c>
      <c r="N24" s="31">
        <f t="shared" si="10"/>
        <v>485</v>
      </c>
      <c r="O24" s="31">
        <f t="shared" si="10"/>
        <v>485</v>
      </c>
      <c r="P24" s="31">
        <f t="shared" si="10"/>
        <v>485</v>
      </c>
      <c r="Q24" s="31">
        <f t="shared" si="10"/>
        <v>485</v>
      </c>
      <c r="R24" s="31">
        <f t="shared" si="10"/>
        <v>485</v>
      </c>
      <c r="S24" s="31">
        <f t="shared" si="10"/>
        <v>485</v>
      </c>
      <c r="T24" s="31">
        <f t="shared" si="10"/>
        <v>485</v>
      </c>
      <c r="U24" s="31">
        <f t="shared" si="10"/>
        <v>485</v>
      </c>
      <c r="V24" s="31">
        <f t="shared" si="10"/>
        <v>485</v>
      </c>
    </row>
    <row r="25" spans="1:22" ht="21" customHeight="1" x14ac:dyDescent="0.15">
      <c r="A25" s="64"/>
      <c r="B25" s="51"/>
      <c r="C25" s="60"/>
      <c r="D25" s="51"/>
      <c r="E25" s="60"/>
      <c r="F25" s="60"/>
      <c r="G25" s="60"/>
      <c r="H25" s="9">
        <v>3831</v>
      </c>
      <c r="I25" s="16" t="s">
        <v>43</v>
      </c>
      <c r="J25" s="30">
        <v>3360</v>
      </c>
      <c r="K25" s="31">
        <f t="shared" si="8"/>
        <v>280</v>
      </c>
      <c r="L25" s="31">
        <f t="shared" si="9"/>
        <v>280</v>
      </c>
      <c r="M25" s="31">
        <f t="shared" si="10"/>
        <v>280</v>
      </c>
      <c r="N25" s="31">
        <f t="shared" si="10"/>
        <v>280</v>
      </c>
      <c r="O25" s="31">
        <f t="shared" si="10"/>
        <v>280</v>
      </c>
      <c r="P25" s="31">
        <f t="shared" si="10"/>
        <v>280</v>
      </c>
      <c r="Q25" s="31">
        <f t="shared" si="10"/>
        <v>280</v>
      </c>
      <c r="R25" s="31">
        <f t="shared" si="10"/>
        <v>280</v>
      </c>
      <c r="S25" s="31">
        <f t="shared" si="10"/>
        <v>280</v>
      </c>
      <c r="T25" s="31">
        <f t="shared" si="10"/>
        <v>280</v>
      </c>
      <c r="U25" s="31">
        <f t="shared" si="10"/>
        <v>280</v>
      </c>
      <c r="V25" s="31">
        <f t="shared" si="10"/>
        <v>280</v>
      </c>
    </row>
    <row r="26" spans="1:22" ht="21" customHeight="1" x14ac:dyDescent="0.15">
      <c r="A26" s="65"/>
      <c r="B26" s="52"/>
      <c r="C26" s="61"/>
      <c r="D26" s="52"/>
      <c r="E26" s="61"/>
      <c r="F26" s="61"/>
      <c r="G26" s="61"/>
      <c r="H26" s="9">
        <v>3841</v>
      </c>
      <c r="I26" s="16" t="s">
        <v>44</v>
      </c>
      <c r="J26" s="30">
        <v>3300</v>
      </c>
      <c r="K26" s="31">
        <f t="shared" si="8"/>
        <v>275</v>
      </c>
      <c r="L26" s="31">
        <f t="shared" si="9"/>
        <v>275</v>
      </c>
      <c r="M26" s="31">
        <f t="shared" si="10"/>
        <v>275</v>
      </c>
      <c r="N26" s="31">
        <f t="shared" si="10"/>
        <v>275</v>
      </c>
      <c r="O26" s="31">
        <f t="shared" si="10"/>
        <v>275</v>
      </c>
      <c r="P26" s="31">
        <f t="shared" si="10"/>
        <v>275</v>
      </c>
      <c r="Q26" s="31">
        <f t="shared" si="10"/>
        <v>275</v>
      </c>
      <c r="R26" s="31">
        <f t="shared" si="10"/>
        <v>275</v>
      </c>
      <c r="S26" s="31">
        <f t="shared" si="10"/>
        <v>275</v>
      </c>
      <c r="T26" s="31">
        <f t="shared" si="10"/>
        <v>275</v>
      </c>
      <c r="U26" s="31">
        <f t="shared" si="10"/>
        <v>275</v>
      </c>
      <c r="V26" s="31">
        <f t="shared" si="10"/>
        <v>275</v>
      </c>
    </row>
    <row r="27" spans="1:22" ht="21" customHeight="1" x14ac:dyDescent="0.15">
      <c r="A27" s="66" t="s">
        <v>33</v>
      </c>
      <c r="B27" s="66"/>
      <c r="C27" s="66"/>
      <c r="D27" s="66"/>
      <c r="E27" s="66"/>
      <c r="F27" s="66"/>
      <c r="G27" s="66"/>
      <c r="H27" s="66"/>
      <c r="I27" s="66"/>
      <c r="J27" s="30">
        <f>SUM(J15:J26)</f>
        <v>209640</v>
      </c>
      <c r="K27" s="31">
        <f t="shared" ref="K27:V27" si="11">SUM(K15:K26)</f>
        <v>17470</v>
      </c>
      <c r="L27" s="31">
        <f t="shared" si="11"/>
        <v>17470</v>
      </c>
      <c r="M27" s="31">
        <f t="shared" si="11"/>
        <v>17470</v>
      </c>
      <c r="N27" s="31">
        <f t="shared" si="11"/>
        <v>17470</v>
      </c>
      <c r="O27" s="31">
        <f t="shared" si="11"/>
        <v>17470</v>
      </c>
      <c r="P27" s="31">
        <f t="shared" si="11"/>
        <v>17470</v>
      </c>
      <c r="Q27" s="31">
        <f t="shared" si="11"/>
        <v>17470</v>
      </c>
      <c r="R27" s="31">
        <f t="shared" si="11"/>
        <v>17470</v>
      </c>
      <c r="S27" s="31">
        <f t="shared" si="11"/>
        <v>17470</v>
      </c>
      <c r="T27" s="31">
        <f t="shared" si="11"/>
        <v>17470</v>
      </c>
      <c r="U27" s="31">
        <f t="shared" si="11"/>
        <v>17470</v>
      </c>
      <c r="V27" s="31">
        <f t="shared" si="11"/>
        <v>17470</v>
      </c>
    </row>
    <row r="28" spans="1:22" ht="21" customHeight="1" x14ac:dyDescent="0.15">
      <c r="A28" s="63">
        <v>1</v>
      </c>
      <c r="B28" s="50" t="s">
        <v>21</v>
      </c>
      <c r="C28" s="59" t="s">
        <v>62</v>
      </c>
      <c r="D28" s="50" t="s">
        <v>63</v>
      </c>
      <c r="E28" s="59">
        <v>102</v>
      </c>
      <c r="F28" s="50" t="s">
        <v>64</v>
      </c>
      <c r="G28" s="59" t="s">
        <v>25</v>
      </c>
      <c r="H28" s="9">
        <v>2211</v>
      </c>
      <c r="I28" s="16" t="s">
        <v>28</v>
      </c>
      <c r="J28" s="30">
        <v>58200</v>
      </c>
      <c r="K28" s="31">
        <v>4850</v>
      </c>
      <c r="L28" s="31">
        <v>4850</v>
      </c>
      <c r="M28" s="31">
        <v>4850</v>
      </c>
      <c r="N28" s="31">
        <v>4850</v>
      </c>
      <c r="O28" s="31">
        <v>4850</v>
      </c>
      <c r="P28" s="31">
        <v>4850</v>
      </c>
      <c r="Q28" s="31">
        <v>4850</v>
      </c>
      <c r="R28" s="31">
        <v>4850</v>
      </c>
      <c r="S28" s="31">
        <v>4850</v>
      </c>
      <c r="T28" s="31">
        <v>4850</v>
      </c>
      <c r="U28" s="31">
        <v>4850</v>
      </c>
      <c r="V28" s="31">
        <v>4850</v>
      </c>
    </row>
    <row r="29" spans="1:22" ht="21" customHeight="1" x14ac:dyDescent="0.15">
      <c r="A29" s="64"/>
      <c r="B29" s="51"/>
      <c r="C29" s="60"/>
      <c r="D29" s="51"/>
      <c r="E29" s="60"/>
      <c r="F29" s="51"/>
      <c r="G29" s="60"/>
      <c r="H29" s="9">
        <v>2421</v>
      </c>
      <c r="I29" s="16" t="s">
        <v>47</v>
      </c>
      <c r="J29" s="30">
        <v>5040</v>
      </c>
      <c r="K29" s="31">
        <v>420</v>
      </c>
      <c r="L29" s="31">
        <v>420</v>
      </c>
      <c r="M29" s="31">
        <v>420</v>
      </c>
      <c r="N29" s="31">
        <v>420</v>
      </c>
      <c r="O29" s="31">
        <v>420</v>
      </c>
      <c r="P29" s="31">
        <v>420</v>
      </c>
      <c r="Q29" s="31">
        <v>420</v>
      </c>
      <c r="R29" s="31">
        <v>420</v>
      </c>
      <c r="S29" s="31">
        <v>420</v>
      </c>
      <c r="T29" s="31">
        <v>420</v>
      </c>
      <c r="U29" s="31">
        <v>420</v>
      </c>
      <c r="V29" s="31">
        <v>420</v>
      </c>
    </row>
    <row r="30" spans="1:22" ht="21" customHeight="1" x14ac:dyDescent="0.15">
      <c r="A30" s="64"/>
      <c r="B30" s="51"/>
      <c r="C30" s="60"/>
      <c r="D30" s="51"/>
      <c r="E30" s="60"/>
      <c r="F30" s="51"/>
      <c r="G30" s="60"/>
      <c r="H30" s="9">
        <v>2431</v>
      </c>
      <c r="I30" s="16" t="s">
        <v>48</v>
      </c>
      <c r="J30" s="30">
        <v>2280</v>
      </c>
      <c r="K30" s="31">
        <v>190</v>
      </c>
      <c r="L30" s="31">
        <v>190</v>
      </c>
      <c r="M30" s="31">
        <v>190</v>
      </c>
      <c r="N30" s="31">
        <v>190</v>
      </c>
      <c r="O30" s="31">
        <v>190</v>
      </c>
      <c r="P30" s="31">
        <v>190</v>
      </c>
      <c r="Q30" s="31">
        <v>190</v>
      </c>
      <c r="R30" s="31">
        <v>190</v>
      </c>
      <c r="S30" s="31">
        <v>190</v>
      </c>
      <c r="T30" s="31">
        <v>190</v>
      </c>
      <c r="U30" s="31">
        <v>190</v>
      </c>
      <c r="V30" s="31">
        <v>190</v>
      </c>
    </row>
    <row r="31" spans="1:22" ht="21" customHeight="1" x14ac:dyDescent="0.15">
      <c r="A31" s="64"/>
      <c r="B31" s="51"/>
      <c r="C31" s="60"/>
      <c r="D31" s="51"/>
      <c r="E31" s="60"/>
      <c r="F31" s="51"/>
      <c r="G31" s="60"/>
      <c r="H31" s="9">
        <v>2441</v>
      </c>
      <c r="I31" s="16" t="s">
        <v>49</v>
      </c>
      <c r="J31" s="30">
        <v>2494.8000000000002</v>
      </c>
      <c r="K31" s="31">
        <v>207.9</v>
      </c>
      <c r="L31" s="31">
        <v>207.9</v>
      </c>
      <c r="M31" s="31">
        <v>207.9</v>
      </c>
      <c r="N31" s="31">
        <v>207.9</v>
      </c>
      <c r="O31" s="31">
        <v>207.9</v>
      </c>
      <c r="P31" s="31">
        <v>207.9</v>
      </c>
      <c r="Q31" s="31">
        <v>207.9</v>
      </c>
      <c r="R31" s="31">
        <v>207.9</v>
      </c>
      <c r="S31" s="31">
        <v>207.9</v>
      </c>
      <c r="T31" s="31">
        <v>207.9</v>
      </c>
      <c r="U31" s="31">
        <v>207.9</v>
      </c>
      <c r="V31" s="31">
        <v>207.9</v>
      </c>
    </row>
    <row r="32" spans="1:22" ht="21" customHeight="1" x14ac:dyDescent="0.15">
      <c r="A32" s="64"/>
      <c r="B32" s="51"/>
      <c r="C32" s="60"/>
      <c r="D32" s="51"/>
      <c r="E32" s="60"/>
      <c r="F32" s="51"/>
      <c r="G32" s="60"/>
      <c r="H32" s="9">
        <v>2471</v>
      </c>
      <c r="I32" s="16" t="s">
        <v>50</v>
      </c>
      <c r="J32" s="30">
        <v>2760</v>
      </c>
      <c r="K32" s="31">
        <v>230</v>
      </c>
      <c r="L32" s="31">
        <v>230</v>
      </c>
      <c r="M32" s="31">
        <v>230</v>
      </c>
      <c r="N32" s="31">
        <v>230</v>
      </c>
      <c r="O32" s="31">
        <v>230</v>
      </c>
      <c r="P32" s="31">
        <v>230</v>
      </c>
      <c r="Q32" s="31">
        <v>230</v>
      </c>
      <c r="R32" s="31">
        <v>230</v>
      </c>
      <c r="S32" s="31">
        <v>230</v>
      </c>
      <c r="T32" s="31">
        <v>230</v>
      </c>
      <c r="U32" s="31">
        <v>230</v>
      </c>
      <c r="V32" s="31">
        <v>230</v>
      </c>
    </row>
    <row r="33" spans="1:22" ht="21" customHeight="1" x14ac:dyDescent="0.15">
      <c r="A33" s="64"/>
      <c r="B33" s="51"/>
      <c r="C33" s="60"/>
      <c r="D33" s="51"/>
      <c r="E33" s="60"/>
      <c r="F33" s="51"/>
      <c r="G33" s="60"/>
      <c r="H33" s="9">
        <v>2491</v>
      </c>
      <c r="I33" s="15" t="s">
        <v>51</v>
      </c>
      <c r="J33" s="30">
        <v>7740</v>
      </c>
      <c r="K33" s="31">
        <v>645</v>
      </c>
      <c r="L33" s="31">
        <v>645</v>
      </c>
      <c r="M33" s="31">
        <v>645</v>
      </c>
      <c r="N33" s="31">
        <v>645</v>
      </c>
      <c r="O33" s="31">
        <v>645</v>
      </c>
      <c r="P33" s="31">
        <v>645</v>
      </c>
      <c r="Q33" s="31">
        <v>645</v>
      </c>
      <c r="R33" s="31">
        <v>645</v>
      </c>
      <c r="S33" s="31">
        <v>645</v>
      </c>
      <c r="T33" s="31">
        <v>645</v>
      </c>
      <c r="U33" s="31">
        <v>645</v>
      </c>
      <c r="V33" s="31">
        <v>645</v>
      </c>
    </row>
    <row r="34" spans="1:22" ht="21" customHeight="1" x14ac:dyDescent="0.15">
      <c r="A34" s="64"/>
      <c r="B34" s="51"/>
      <c r="C34" s="60"/>
      <c r="D34" s="51"/>
      <c r="E34" s="60"/>
      <c r="F34" s="51"/>
      <c r="G34" s="60"/>
      <c r="H34" s="9">
        <v>2561</v>
      </c>
      <c r="I34" s="16" t="s">
        <v>52</v>
      </c>
      <c r="J34" s="30">
        <v>7776</v>
      </c>
      <c r="K34" s="31">
        <v>648</v>
      </c>
      <c r="L34" s="31">
        <v>648</v>
      </c>
      <c r="M34" s="31">
        <v>648</v>
      </c>
      <c r="N34" s="31">
        <v>648</v>
      </c>
      <c r="O34" s="31">
        <v>648</v>
      </c>
      <c r="P34" s="31">
        <v>648</v>
      </c>
      <c r="Q34" s="31">
        <v>648</v>
      </c>
      <c r="R34" s="31">
        <v>648</v>
      </c>
      <c r="S34" s="31">
        <v>648</v>
      </c>
      <c r="T34" s="31">
        <v>648</v>
      </c>
      <c r="U34" s="31">
        <v>648</v>
      </c>
      <c r="V34" s="31">
        <v>648</v>
      </c>
    </row>
    <row r="35" spans="1:22" ht="21" customHeight="1" x14ac:dyDescent="0.15">
      <c r="A35" s="64"/>
      <c r="B35" s="51"/>
      <c r="C35" s="60"/>
      <c r="D35" s="51"/>
      <c r="E35" s="60"/>
      <c r="F35" s="51"/>
      <c r="G35" s="60"/>
      <c r="H35" s="9">
        <v>2711</v>
      </c>
      <c r="I35" s="16" t="s">
        <v>34</v>
      </c>
      <c r="J35" s="30">
        <v>14571.6</v>
      </c>
      <c r="K35" s="31">
        <v>1214.3</v>
      </c>
      <c r="L35" s="31">
        <v>1214.3</v>
      </c>
      <c r="M35" s="31">
        <v>1214.3</v>
      </c>
      <c r="N35" s="31">
        <v>1214.3</v>
      </c>
      <c r="O35" s="31">
        <v>1214.3</v>
      </c>
      <c r="P35" s="31">
        <v>1214.3</v>
      </c>
      <c r="Q35" s="31">
        <v>1214.3</v>
      </c>
      <c r="R35" s="31">
        <v>1214.3</v>
      </c>
      <c r="S35" s="31">
        <v>1214.3</v>
      </c>
      <c r="T35" s="31">
        <v>1214.3</v>
      </c>
      <c r="U35" s="31">
        <v>1214.3</v>
      </c>
      <c r="V35" s="31">
        <v>1214.3</v>
      </c>
    </row>
    <row r="36" spans="1:22" ht="21" customHeight="1" x14ac:dyDescent="0.15">
      <c r="A36" s="64"/>
      <c r="B36" s="51"/>
      <c r="C36" s="60"/>
      <c r="D36" s="51"/>
      <c r="E36" s="60"/>
      <c r="F36" s="51"/>
      <c r="G36" s="60"/>
      <c r="H36" s="9">
        <v>2741</v>
      </c>
      <c r="I36" s="16" t="s">
        <v>35</v>
      </c>
      <c r="J36" s="30">
        <v>10116</v>
      </c>
      <c r="K36" s="31">
        <v>843</v>
      </c>
      <c r="L36" s="31">
        <v>843</v>
      </c>
      <c r="M36" s="31">
        <v>843</v>
      </c>
      <c r="N36" s="31">
        <v>843</v>
      </c>
      <c r="O36" s="31">
        <v>843</v>
      </c>
      <c r="P36" s="31">
        <v>843</v>
      </c>
      <c r="Q36" s="31">
        <v>843</v>
      </c>
      <c r="R36" s="31">
        <v>843</v>
      </c>
      <c r="S36" s="31">
        <v>843</v>
      </c>
      <c r="T36" s="31">
        <v>843</v>
      </c>
      <c r="U36" s="31">
        <v>843</v>
      </c>
      <c r="V36" s="31">
        <v>843</v>
      </c>
    </row>
    <row r="37" spans="1:22" ht="21" customHeight="1" x14ac:dyDescent="0.15">
      <c r="A37" s="64"/>
      <c r="B37" s="51"/>
      <c r="C37" s="60"/>
      <c r="D37" s="51"/>
      <c r="E37" s="60"/>
      <c r="F37" s="51"/>
      <c r="G37" s="60"/>
      <c r="H37" s="9">
        <v>2751</v>
      </c>
      <c r="I37" s="8" t="s">
        <v>53</v>
      </c>
      <c r="J37" s="30">
        <v>6624</v>
      </c>
      <c r="K37" s="31">
        <v>552</v>
      </c>
      <c r="L37" s="31">
        <v>552</v>
      </c>
      <c r="M37" s="31">
        <v>552</v>
      </c>
      <c r="N37" s="31">
        <v>552</v>
      </c>
      <c r="O37" s="31">
        <v>552</v>
      </c>
      <c r="P37" s="31">
        <v>552</v>
      </c>
      <c r="Q37" s="31">
        <v>552</v>
      </c>
      <c r="R37" s="31">
        <v>552</v>
      </c>
      <c r="S37" s="31">
        <v>552</v>
      </c>
      <c r="T37" s="31">
        <v>552</v>
      </c>
      <c r="U37" s="31">
        <v>552</v>
      </c>
      <c r="V37" s="31">
        <v>552</v>
      </c>
    </row>
    <row r="38" spans="1:22" ht="21" customHeight="1" x14ac:dyDescent="0.15">
      <c r="A38" s="64"/>
      <c r="B38" s="51"/>
      <c r="C38" s="60"/>
      <c r="D38" s="51"/>
      <c r="E38" s="60"/>
      <c r="F38" s="51"/>
      <c r="G38" s="60"/>
      <c r="H38" s="9">
        <v>3291</v>
      </c>
      <c r="I38" s="16" t="s">
        <v>54</v>
      </c>
      <c r="J38" s="30">
        <v>6180</v>
      </c>
      <c r="K38" s="31">
        <v>515</v>
      </c>
      <c r="L38" s="31">
        <v>515</v>
      </c>
      <c r="M38" s="31">
        <v>515</v>
      </c>
      <c r="N38" s="31">
        <v>515</v>
      </c>
      <c r="O38" s="31">
        <v>515</v>
      </c>
      <c r="P38" s="31">
        <v>515</v>
      </c>
      <c r="Q38" s="31">
        <v>515</v>
      </c>
      <c r="R38" s="31">
        <v>515</v>
      </c>
      <c r="S38" s="31">
        <v>515</v>
      </c>
      <c r="T38" s="31">
        <v>515</v>
      </c>
      <c r="U38" s="31">
        <v>515</v>
      </c>
      <c r="V38" s="31">
        <v>515</v>
      </c>
    </row>
    <row r="39" spans="1:22" ht="21" customHeight="1" x14ac:dyDescent="0.15">
      <c r="A39" s="64"/>
      <c r="B39" s="51"/>
      <c r="C39" s="60"/>
      <c r="D39" s="51"/>
      <c r="E39" s="60"/>
      <c r="F39" s="51"/>
      <c r="G39" s="60"/>
      <c r="H39" s="9">
        <v>3361</v>
      </c>
      <c r="I39" s="16" t="s">
        <v>55</v>
      </c>
      <c r="J39" s="30">
        <v>5100</v>
      </c>
      <c r="K39" s="31">
        <v>425</v>
      </c>
      <c r="L39" s="31">
        <v>425</v>
      </c>
      <c r="M39" s="31">
        <v>425</v>
      </c>
      <c r="N39" s="31">
        <v>425</v>
      </c>
      <c r="O39" s="31">
        <v>425</v>
      </c>
      <c r="P39" s="31">
        <v>425</v>
      </c>
      <c r="Q39" s="31">
        <v>425</v>
      </c>
      <c r="R39" s="31">
        <v>425</v>
      </c>
      <c r="S39" s="31">
        <v>425</v>
      </c>
      <c r="T39" s="31">
        <v>425</v>
      </c>
      <c r="U39" s="31">
        <v>425</v>
      </c>
      <c r="V39" s="31">
        <v>425</v>
      </c>
    </row>
    <row r="40" spans="1:22" ht="21" customHeight="1" x14ac:dyDescent="0.15">
      <c r="A40" s="64"/>
      <c r="B40" s="51"/>
      <c r="C40" s="60"/>
      <c r="D40" s="51"/>
      <c r="E40" s="60"/>
      <c r="F40" s="51"/>
      <c r="G40" s="60"/>
      <c r="H40" s="9">
        <v>3391</v>
      </c>
      <c r="I40" s="16" t="s">
        <v>56</v>
      </c>
      <c r="J40" s="30">
        <v>8976</v>
      </c>
      <c r="K40" s="31">
        <v>748</v>
      </c>
      <c r="L40" s="31">
        <v>748</v>
      </c>
      <c r="M40" s="31">
        <v>748</v>
      </c>
      <c r="N40" s="31">
        <v>748</v>
      </c>
      <c r="O40" s="31">
        <v>748</v>
      </c>
      <c r="P40" s="31">
        <v>748</v>
      </c>
      <c r="Q40" s="31">
        <v>748</v>
      </c>
      <c r="R40" s="31">
        <v>748</v>
      </c>
      <c r="S40" s="31">
        <v>748</v>
      </c>
      <c r="T40" s="31">
        <v>748</v>
      </c>
      <c r="U40" s="31">
        <v>748</v>
      </c>
      <c r="V40" s="31">
        <v>748</v>
      </c>
    </row>
    <row r="41" spans="1:22" ht="21" customHeight="1" x14ac:dyDescent="0.15">
      <c r="A41" s="64"/>
      <c r="B41" s="51"/>
      <c r="C41" s="60"/>
      <c r="D41" s="51"/>
      <c r="E41" s="60"/>
      <c r="F41" s="51"/>
      <c r="G41" s="60"/>
      <c r="H41" s="9">
        <v>3721</v>
      </c>
      <c r="I41" s="16" t="s">
        <v>41</v>
      </c>
      <c r="J41" s="30">
        <v>3576</v>
      </c>
      <c r="K41" s="31">
        <v>298</v>
      </c>
      <c r="L41" s="31">
        <v>298</v>
      </c>
      <c r="M41" s="31">
        <v>298</v>
      </c>
      <c r="N41" s="31">
        <v>298</v>
      </c>
      <c r="O41" s="31">
        <v>298</v>
      </c>
      <c r="P41" s="31">
        <v>298</v>
      </c>
      <c r="Q41" s="31">
        <v>298</v>
      </c>
      <c r="R41" s="31">
        <v>298</v>
      </c>
      <c r="S41" s="31">
        <v>298</v>
      </c>
      <c r="T41" s="31">
        <v>298</v>
      </c>
      <c r="U41" s="31">
        <v>298</v>
      </c>
      <c r="V41" s="31">
        <v>298</v>
      </c>
    </row>
    <row r="42" spans="1:22" ht="21" customHeight="1" x14ac:dyDescent="0.15">
      <c r="A42" s="64"/>
      <c r="B42" s="51"/>
      <c r="C42" s="60"/>
      <c r="D42" s="51"/>
      <c r="E42" s="60"/>
      <c r="F42" s="51"/>
      <c r="G42" s="60"/>
      <c r="H42" s="9">
        <v>3751</v>
      </c>
      <c r="I42" s="16" t="s">
        <v>32</v>
      </c>
      <c r="J42" s="30">
        <v>6624</v>
      </c>
      <c r="K42" s="31">
        <v>552</v>
      </c>
      <c r="L42" s="31">
        <v>552</v>
      </c>
      <c r="M42" s="31">
        <v>552</v>
      </c>
      <c r="N42" s="31">
        <v>552</v>
      </c>
      <c r="O42" s="31">
        <v>552</v>
      </c>
      <c r="P42" s="31">
        <v>552</v>
      </c>
      <c r="Q42" s="31">
        <v>552</v>
      </c>
      <c r="R42" s="31">
        <v>552</v>
      </c>
      <c r="S42" s="31">
        <v>552</v>
      </c>
      <c r="T42" s="31">
        <v>552</v>
      </c>
      <c r="U42" s="31">
        <v>552</v>
      </c>
      <c r="V42" s="31">
        <v>552</v>
      </c>
    </row>
    <row r="43" spans="1:22" ht="21" customHeight="1" x14ac:dyDescent="0.15">
      <c r="A43" s="64"/>
      <c r="B43" s="51"/>
      <c r="C43" s="60"/>
      <c r="D43" s="51"/>
      <c r="E43" s="60"/>
      <c r="F43" s="51"/>
      <c r="G43" s="60"/>
      <c r="H43" s="9">
        <v>3821</v>
      </c>
      <c r="I43" s="16" t="s">
        <v>57</v>
      </c>
      <c r="J43" s="30">
        <v>150000</v>
      </c>
      <c r="K43" s="31">
        <v>12500</v>
      </c>
      <c r="L43" s="31">
        <v>12500</v>
      </c>
      <c r="M43" s="31">
        <v>12500</v>
      </c>
      <c r="N43" s="31">
        <v>12500</v>
      </c>
      <c r="O43" s="31">
        <v>12500</v>
      </c>
      <c r="P43" s="31">
        <v>12500</v>
      </c>
      <c r="Q43" s="31">
        <v>12500</v>
      </c>
      <c r="R43" s="31">
        <v>12500</v>
      </c>
      <c r="S43" s="31">
        <v>12500</v>
      </c>
      <c r="T43" s="31">
        <v>12500</v>
      </c>
      <c r="U43" s="31">
        <v>12500</v>
      </c>
      <c r="V43" s="31">
        <v>12500</v>
      </c>
    </row>
    <row r="44" spans="1:22" ht="21" customHeight="1" x14ac:dyDescent="0.15">
      <c r="A44" s="64"/>
      <c r="B44" s="51"/>
      <c r="C44" s="60"/>
      <c r="D44" s="51"/>
      <c r="E44" s="60"/>
      <c r="F44" s="51"/>
      <c r="G44" s="60"/>
      <c r="H44" s="9">
        <v>3921</v>
      </c>
      <c r="I44" s="16" t="s">
        <v>58</v>
      </c>
      <c r="J44" s="30">
        <v>2160</v>
      </c>
      <c r="K44" s="31">
        <v>180</v>
      </c>
      <c r="L44" s="31">
        <v>180</v>
      </c>
      <c r="M44" s="31">
        <v>180</v>
      </c>
      <c r="N44" s="31">
        <v>180</v>
      </c>
      <c r="O44" s="31">
        <v>180</v>
      </c>
      <c r="P44" s="31">
        <v>180</v>
      </c>
      <c r="Q44" s="31">
        <v>180</v>
      </c>
      <c r="R44" s="31">
        <v>180</v>
      </c>
      <c r="S44" s="31">
        <v>180</v>
      </c>
      <c r="T44" s="31">
        <v>180</v>
      </c>
      <c r="U44" s="31">
        <v>180</v>
      </c>
      <c r="V44" s="31">
        <v>180</v>
      </c>
    </row>
    <row r="45" spans="1:22" ht="21" customHeight="1" x14ac:dyDescent="0.15">
      <c r="A45" s="64"/>
      <c r="B45" s="51"/>
      <c r="C45" s="60"/>
      <c r="D45" s="51"/>
      <c r="E45" s="60"/>
      <c r="F45" s="51"/>
      <c r="G45" s="60"/>
      <c r="H45" s="9">
        <v>4411</v>
      </c>
      <c r="I45" s="16" t="s">
        <v>59</v>
      </c>
      <c r="J45" s="30">
        <v>390000</v>
      </c>
      <c r="K45" s="31">
        <v>32500</v>
      </c>
      <c r="L45" s="31">
        <v>32500</v>
      </c>
      <c r="M45" s="31">
        <v>32500</v>
      </c>
      <c r="N45" s="31">
        <v>32500</v>
      </c>
      <c r="O45" s="31">
        <v>32500</v>
      </c>
      <c r="P45" s="31">
        <v>32500</v>
      </c>
      <c r="Q45" s="31">
        <v>32500</v>
      </c>
      <c r="R45" s="31">
        <v>32500</v>
      </c>
      <c r="S45" s="31">
        <v>32500</v>
      </c>
      <c r="T45" s="31">
        <v>32500</v>
      </c>
      <c r="U45" s="31">
        <v>32500</v>
      </c>
      <c r="V45" s="31">
        <v>32500</v>
      </c>
    </row>
    <row r="46" spans="1:22" ht="28.5" customHeight="1" x14ac:dyDescent="0.15">
      <c r="A46" s="64"/>
      <c r="B46" s="51"/>
      <c r="C46" s="60"/>
      <c r="D46" s="51"/>
      <c r="E46" s="60"/>
      <c r="F46" s="51"/>
      <c r="G46" s="60"/>
      <c r="H46" s="9">
        <v>4413</v>
      </c>
      <c r="I46" s="15" t="s">
        <v>60</v>
      </c>
      <c r="J46" s="30">
        <v>3960</v>
      </c>
      <c r="K46" s="31">
        <v>330</v>
      </c>
      <c r="L46" s="31">
        <v>330</v>
      </c>
      <c r="M46" s="31">
        <v>330</v>
      </c>
      <c r="N46" s="31">
        <v>330</v>
      </c>
      <c r="O46" s="31">
        <v>330</v>
      </c>
      <c r="P46" s="31">
        <v>330</v>
      </c>
      <c r="Q46" s="31">
        <v>330</v>
      </c>
      <c r="R46" s="31">
        <v>330</v>
      </c>
      <c r="S46" s="31">
        <v>330</v>
      </c>
      <c r="T46" s="31">
        <v>330</v>
      </c>
      <c r="U46" s="31">
        <v>330</v>
      </c>
      <c r="V46" s="31">
        <v>330</v>
      </c>
    </row>
    <row r="47" spans="1:22" ht="21" customHeight="1" x14ac:dyDescent="0.15">
      <c r="A47" s="65"/>
      <c r="B47" s="52"/>
      <c r="C47" s="61"/>
      <c r="D47" s="52"/>
      <c r="E47" s="61"/>
      <c r="F47" s="52"/>
      <c r="G47" s="61"/>
      <c r="H47" s="9">
        <v>4811</v>
      </c>
      <c r="I47" s="16" t="s">
        <v>61</v>
      </c>
      <c r="J47" s="30">
        <v>5400</v>
      </c>
      <c r="K47" s="31">
        <v>450</v>
      </c>
      <c r="L47" s="31">
        <v>450</v>
      </c>
      <c r="M47" s="31">
        <v>450</v>
      </c>
      <c r="N47" s="31">
        <v>450</v>
      </c>
      <c r="O47" s="31">
        <v>450</v>
      </c>
      <c r="P47" s="31">
        <v>450</v>
      </c>
      <c r="Q47" s="31">
        <v>450</v>
      </c>
      <c r="R47" s="31">
        <v>450</v>
      </c>
      <c r="S47" s="31">
        <v>450</v>
      </c>
      <c r="T47" s="31">
        <v>450</v>
      </c>
      <c r="U47" s="31">
        <v>450</v>
      </c>
      <c r="V47" s="31">
        <v>450</v>
      </c>
    </row>
    <row r="48" spans="1:22" ht="21" customHeight="1" x14ac:dyDescent="0.15">
      <c r="A48" s="66" t="s">
        <v>33</v>
      </c>
      <c r="B48" s="66"/>
      <c r="C48" s="66"/>
      <c r="D48" s="66"/>
      <c r="E48" s="66"/>
      <c r="F48" s="66"/>
      <c r="G48" s="66"/>
      <c r="H48" s="66"/>
      <c r="I48" s="66"/>
      <c r="J48" s="30">
        <f>SUM(J28:J47)</f>
        <v>699578.4</v>
      </c>
      <c r="K48" s="31">
        <f t="shared" ref="K48:V48" si="12">SUM(K28:K47)</f>
        <v>58298.2</v>
      </c>
      <c r="L48" s="31">
        <f t="shared" si="12"/>
        <v>58298.2</v>
      </c>
      <c r="M48" s="31">
        <f t="shared" si="12"/>
        <v>58298.2</v>
      </c>
      <c r="N48" s="31">
        <f t="shared" si="12"/>
        <v>58298.2</v>
      </c>
      <c r="O48" s="31">
        <f t="shared" si="12"/>
        <v>58298.2</v>
      </c>
      <c r="P48" s="31">
        <f t="shared" si="12"/>
        <v>58298.2</v>
      </c>
      <c r="Q48" s="31">
        <f t="shared" si="12"/>
        <v>58298.2</v>
      </c>
      <c r="R48" s="31">
        <f t="shared" si="12"/>
        <v>58298.2</v>
      </c>
      <c r="S48" s="31">
        <f t="shared" si="12"/>
        <v>58298.2</v>
      </c>
      <c r="T48" s="31">
        <f t="shared" si="12"/>
        <v>58298.2</v>
      </c>
      <c r="U48" s="31">
        <f t="shared" si="12"/>
        <v>58298.2</v>
      </c>
      <c r="V48" s="31">
        <f t="shared" si="12"/>
        <v>58298.2</v>
      </c>
    </row>
    <row r="49" spans="1:22" ht="27.75" customHeight="1" x14ac:dyDescent="0.15">
      <c r="A49" s="53">
        <v>1</v>
      </c>
      <c r="B49" s="50" t="s">
        <v>21</v>
      </c>
      <c r="C49" s="50" t="s">
        <v>73</v>
      </c>
      <c r="D49" s="50" t="s">
        <v>72</v>
      </c>
      <c r="E49" s="50">
        <v>103</v>
      </c>
      <c r="F49" s="50" t="s">
        <v>71</v>
      </c>
      <c r="G49" s="59" t="s">
        <v>25</v>
      </c>
      <c r="H49" s="9">
        <v>2121</v>
      </c>
      <c r="I49" s="8" t="s">
        <v>130</v>
      </c>
      <c r="J49" s="30">
        <v>7824</v>
      </c>
      <c r="K49" s="31">
        <v>652</v>
      </c>
      <c r="L49" s="31">
        <v>652</v>
      </c>
      <c r="M49" s="31">
        <v>652</v>
      </c>
      <c r="N49" s="31">
        <v>652</v>
      </c>
      <c r="O49" s="31">
        <v>652</v>
      </c>
      <c r="P49" s="31">
        <v>652</v>
      </c>
      <c r="Q49" s="31">
        <v>652</v>
      </c>
      <c r="R49" s="31">
        <v>652</v>
      </c>
      <c r="S49" s="31">
        <v>652</v>
      </c>
      <c r="T49" s="31">
        <v>652</v>
      </c>
      <c r="U49" s="31">
        <v>652</v>
      </c>
      <c r="V49" s="31">
        <v>652</v>
      </c>
    </row>
    <row r="50" spans="1:22" ht="28.5" customHeight="1" x14ac:dyDescent="0.15">
      <c r="A50" s="54"/>
      <c r="B50" s="51"/>
      <c r="C50" s="51"/>
      <c r="D50" s="51"/>
      <c r="E50" s="51"/>
      <c r="F50" s="51"/>
      <c r="G50" s="60"/>
      <c r="H50" s="9">
        <v>2122</v>
      </c>
      <c r="I50" s="8" t="s">
        <v>65</v>
      </c>
      <c r="J50" s="30">
        <v>3778.8</v>
      </c>
      <c r="K50" s="31">
        <v>314.89999999999998</v>
      </c>
      <c r="L50" s="31">
        <v>314.89999999999998</v>
      </c>
      <c r="M50" s="31">
        <v>314.89999999999998</v>
      </c>
      <c r="N50" s="31">
        <v>314.89999999999998</v>
      </c>
      <c r="O50" s="31">
        <v>314.89999999999998</v>
      </c>
      <c r="P50" s="31">
        <v>314.89999999999998</v>
      </c>
      <c r="Q50" s="31">
        <v>314.89999999999998</v>
      </c>
      <c r="R50" s="31">
        <v>314.89999999999998</v>
      </c>
      <c r="S50" s="31">
        <v>314.89999999999998</v>
      </c>
      <c r="T50" s="31">
        <v>314.89999999999998</v>
      </c>
      <c r="U50" s="31">
        <v>314.89999999999998</v>
      </c>
      <c r="V50" s="31">
        <v>314.89999999999998</v>
      </c>
    </row>
    <row r="51" spans="1:22" ht="21" customHeight="1" x14ac:dyDescent="0.15">
      <c r="A51" s="54"/>
      <c r="B51" s="51"/>
      <c r="C51" s="51"/>
      <c r="D51" s="51"/>
      <c r="E51" s="51"/>
      <c r="F51" s="51"/>
      <c r="G51" s="60"/>
      <c r="H51" s="9">
        <v>2151</v>
      </c>
      <c r="I51" s="26" t="s">
        <v>27</v>
      </c>
      <c r="J51" s="30">
        <v>4140</v>
      </c>
      <c r="K51" s="31">
        <v>345</v>
      </c>
      <c r="L51" s="31">
        <v>345</v>
      </c>
      <c r="M51" s="31">
        <v>345</v>
      </c>
      <c r="N51" s="31">
        <v>345</v>
      </c>
      <c r="O51" s="31">
        <v>345</v>
      </c>
      <c r="P51" s="31">
        <v>345</v>
      </c>
      <c r="Q51" s="31">
        <v>345</v>
      </c>
      <c r="R51" s="31">
        <v>345</v>
      </c>
      <c r="S51" s="31">
        <v>345</v>
      </c>
      <c r="T51" s="31">
        <v>345</v>
      </c>
      <c r="U51" s="31">
        <v>345</v>
      </c>
      <c r="V51" s="31">
        <v>345</v>
      </c>
    </row>
    <row r="52" spans="1:22" ht="21" customHeight="1" x14ac:dyDescent="0.15">
      <c r="A52" s="54"/>
      <c r="B52" s="51"/>
      <c r="C52" s="51"/>
      <c r="D52" s="51"/>
      <c r="E52" s="51"/>
      <c r="F52" s="51"/>
      <c r="G52" s="60"/>
      <c r="H52" s="9">
        <v>2461</v>
      </c>
      <c r="I52" s="16" t="s">
        <v>66</v>
      </c>
      <c r="J52" s="30">
        <v>9120</v>
      </c>
      <c r="K52" s="31">
        <v>760</v>
      </c>
      <c r="L52" s="31">
        <v>760</v>
      </c>
      <c r="M52" s="31">
        <v>760</v>
      </c>
      <c r="N52" s="31">
        <v>760</v>
      </c>
      <c r="O52" s="31">
        <v>760</v>
      </c>
      <c r="P52" s="31">
        <v>760</v>
      </c>
      <c r="Q52" s="31">
        <v>760</v>
      </c>
      <c r="R52" s="31">
        <v>760</v>
      </c>
      <c r="S52" s="31">
        <v>760</v>
      </c>
      <c r="T52" s="31">
        <v>760</v>
      </c>
      <c r="U52" s="31">
        <v>760</v>
      </c>
      <c r="V52" s="31">
        <v>760</v>
      </c>
    </row>
    <row r="53" spans="1:22" ht="21" customHeight="1" x14ac:dyDescent="0.15">
      <c r="A53" s="54"/>
      <c r="B53" s="51"/>
      <c r="C53" s="51"/>
      <c r="D53" s="51"/>
      <c r="E53" s="51"/>
      <c r="F53" s="51"/>
      <c r="G53" s="60"/>
      <c r="H53" s="9">
        <v>2481</v>
      </c>
      <c r="I53" s="16" t="s">
        <v>67</v>
      </c>
      <c r="J53" s="30">
        <v>6600</v>
      </c>
      <c r="K53" s="31">
        <v>550</v>
      </c>
      <c r="L53" s="31">
        <v>550</v>
      </c>
      <c r="M53" s="31">
        <v>550</v>
      </c>
      <c r="N53" s="31">
        <v>550</v>
      </c>
      <c r="O53" s="31">
        <v>550</v>
      </c>
      <c r="P53" s="31">
        <v>550</v>
      </c>
      <c r="Q53" s="31">
        <v>550</v>
      </c>
      <c r="R53" s="31">
        <v>550</v>
      </c>
      <c r="S53" s="31">
        <v>550</v>
      </c>
      <c r="T53" s="31">
        <v>550</v>
      </c>
      <c r="U53" s="31">
        <v>550</v>
      </c>
      <c r="V53" s="31">
        <v>550</v>
      </c>
    </row>
    <row r="54" spans="1:22" ht="21" customHeight="1" x14ac:dyDescent="0.15">
      <c r="A54" s="54"/>
      <c r="B54" s="51"/>
      <c r="C54" s="51"/>
      <c r="D54" s="51"/>
      <c r="E54" s="51"/>
      <c r="F54" s="51"/>
      <c r="G54" s="60"/>
      <c r="H54" s="9">
        <v>3612</v>
      </c>
      <c r="I54" s="16" t="s">
        <v>31</v>
      </c>
      <c r="J54" s="30">
        <v>6936</v>
      </c>
      <c r="K54" s="31">
        <v>578</v>
      </c>
      <c r="L54" s="31">
        <v>578</v>
      </c>
      <c r="M54" s="31">
        <v>578</v>
      </c>
      <c r="N54" s="31">
        <v>578</v>
      </c>
      <c r="O54" s="31">
        <v>578</v>
      </c>
      <c r="P54" s="31">
        <v>578</v>
      </c>
      <c r="Q54" s="31">
        <v>578</v>
      </c>
      <c r="R54" s="31">
        <v>578</v>
      </c>
      <c r="S54" s="31">
        <v>578</v>
      </c>
      <c r="T54" s="31">
        <v>578</v>
      </c>
      <c r="U54" s="31">
        <v>578</v>
      </c>
      <c r="V54" s="31">
        <v>578</v>
      </c>
    </row>
    <row r="55" spans="1:22" ht="21" customHeight="1" x14ac:dyDescent="0.15">
      <c r="A55" s="54"/>
      <c r="B55" s="51"/>
      <c r="C55" s="51"/>
      <c r="D55" s="51"/>
      <c r="E55" s="51"/>
      <c r="F55" s="51"/>
      <c r="G55" s="60"/>
      <c r="H55" s="9">
        <v>3613</v>
      </c>
      <c r="I55" s="16" t="s">
        <v>68</v>
      </c>
      <c r="J55" s="30">
        <v>3030</v>
      </c>
      <c r="K55" s="31">
        <v>252.5</v>
      </c>
      <c r="L55" s="31">
        <v>252.5</v>
      </c>
      <c r="M55" s="31">
        <v>252.5</v>
      </c>
      <c r="N55" s="31">
        <v>252.5</v>
      </c>
      <c r="O55" s="31">
        <v>252.5</v>
      </c>
      <c r="P55" s="31">
        <v>252.5</v>
      </c>
      <c r="Q55" s="31">
        <v>252.5</v>
      </c>
      <c r="R55" s="31">
        <v>252.5</v>
      </c>
      <c r="S55" s="31">
        <v>252.5</v>
      </c>
      <c r="T55" s="31">
        <v>252.5</v>
      </c>
      <c r="U55" s="31">
        <v>252.5</v>
      </c>
      <c r="V55" s="31">
        <v>252.5</v>
      </c>
    </row>
    <row r="56" spans="1:22" ht="38.25" customHeight="1" x14ac:dyDescent="0.15">
      <c r="A56" s="54"/>
      <c r="B56" s="51"/>
      <c r="C56" s="51"/>
      <c r="D56" s="51"/>
      <c r="E56" s="51"/>
      <c r="F56" s="51"/>
      <c r="G56" s="60"/>
      <c r="H56" s="9">
        <v>3621</v>
      </c>
      <c r="I56" s="16" t="s">
        <v>69</v>
      </c>
      <c r="J56" s="30">
        <v>4140</v>
      </c>
      <c r="K56" s="31">
        <v>345</v>
      </c>
      <c r="L56" s="31">
        <v>345</v>
      </c>
      <c r="M56" s="31">
        <v>345</v>
      </c>
      <c r="N56" s="31">
        <v>345</v>
      </c>
      <c r="O56" s="31">
        <v>345</v>
      </c>
      <c r="P56" s="31">
        <v>345</v>
      </c>
      <c r="Q56" s="31">
        <v>345</v>
      </c>
      <c r="R56" s="31">
        <v>345</v>
      </c>
      <c r="S56" s="31">
        <v>345</v>
      </c>
      <c r="T56" s="31">
        <v>345</v>
      </c>
      <c r="U56" s="31">
        <v>345</v>
      </c>
      <c r="V56" s="31">
        <v>345</v>
      </c>
    </row>
    <row r="57" spans="1:22" ht="21" customHeight="1" x14ac:dyDescent="0.15">
      <c r="A57" s="54"/>
      <c r="B57" s="51"/>
      <c r="C57" s="51"/>
      <c r="D57" s="51"/>
      <c r="E57" s="51"/>
      <c r="F57" s="51"/>
      <c r="G57" s="60"/>
      <c r="H57" s="9">
        <v>3691</v>
      </c>
      <c r="I57" s="16" t="s">
        <v>70</v>
      </c>
      <c r="J57" s="30">
        <v>2248.8000000000002</v>
      </c>
      <c r="K57" s="31">
        <v>187.4</v>
      </c>
      <c r="L57" s="31">
        <v>187.4</v>
      </c>
      <c r="M57" s="31">
        <v>187.4</v>
      </c>
      <c r="N57" s="31">
        <v>187.4</v>
      </c>
      <c r="O57" s="31">
        <v>187.4</v>
      </c>
      <c r="P57" s="31">
        <v>187.4</v>
      </c>
      <c r="Q57" s="31">
        <v>187.4</v>
      </c>
      <c r="R57" s="31">
        <v>187.4</v>
      </c>
      <c r="S57" s="31">
        <v>187.4</v>
      </c>
      <c r="T57" s="31">
        <v>187.4</v>
      </c>
      <c r="U57" s="31">
        <v>187.4</v>
      </c>
      <c r="V57" s="31">
        <v>187.4</v>
      </c>
    </row>
    <row r="58" spans="1:22" ht="21" customHeight="1" x14ac:dyDescent="0.15">
      <c r="A58" s="55"/>
      <c r="B58" s="52"/>
      <c r="C58" s="52"/>
      <c r="D58" s="52"/>
      <c r="E58" s="52"/>
      <c r="F58" s="52"/>
      <c r="G58" s="61"/>
      <c r="H58" s="9">
        <v>3751</v>
      </c>
      <c r="I58" s="15" t="s">
        <v>32</v>
      </c>
      <c r="J58" s="30">
        <v>3000</v>
      </c>
      <c r="K58" s="31">
        <v>250</v>
      </c>
      <c r="L58" s="31">
        <v>250</v>
      </c>
      <c r="M58" s="31">
        <v>250</v>
      </c>
      <c r="N58" s="31">
        <v>250</v>
      </c>
      <c r="O58" s="31">
        <v>250</v>
      </c>
      <c r="P58" s="31">
        <v>250</v>
      </c>
      <c r="Q58" s="31">
        <v>250</v>
      </c>
      <c r="R58" s="31">
        <v>250</v>
      </c>
      <c r="S58" s="31">
        <v>250</v>
      </c>
      <c r="T58" s="31">
        <v>250</v>
      </c>
      <c r="U58" s="31">
        <v>250</v>
      </c>
      <c r="V58" s="31">
        <v>250</v>
      </c>
    </row>
    <row r="59" spans="1:22" ht="21" customHeight="1" x14ac:dyDescent="0.15">
      <c r="A59" s="66" t="s">
        <v>33</v>
      </c>
      <c r="B59" s="66"/>
      <c r="C59" s="66"/>
      <c r="D59" s="66"/>
      <c r="E59" s="66"/>
      <c r="F59" s="66"/>
      <c r="G59" s="66"/>
      <c r="H59" s="66"/>
      <c r="I59" s="66"/>
      <c r="J59" s="30">
        <f>SUM(J49:J58)</f>
        <v>50817.600000000006</v>
      </c>
      <c r="K59" s="31">
        <f t="shared" ref="K59:V59" si="13">SUM(K49:K58)</f>
        <v>4234.8</v>
      </c>
      <c r="L59" s="31">
        <f t="shared" si="13"/>
        <v>4234.8</v>
      </c>
      <c r="M59" s="31">
        <f t="shared" si="13"/>
        <v>4234.8</v>
      </c>
      <c r="N59" s="31">
        <f t="shared" si="13"/>
        <v>4234.8</v>
      </c>
      <c r="O59" s="31">
        <f t="shared" si="13"/>
        <v>4234.8</v>
      </c>
      <c r="P59" s="31">
        <f t="shared" si="13"/>
        <v>4234.8</v>
      </c>
      <c r="Q59" s="31">
        <f t="shared" si="13"/>
        <v>4234.8</v>
      </c>
      <c r="R59" s="31">
        <f t="shared" si="13"/>
        <v>4234.8</v>
      </c>
      <c r="S59" s="31">
        <f t="shared" si="13"/>
        <v>4234.8</v>
      </c>
      <c r="T59" s="31">
        <f t="shared" si="13"/>
        <v>4234.8</v>
      </c>
      <c r="U59" s="31">
        <f t="shared" si="13"/>
        <v>4234.8</v>
      </c>
      <c r="V59" s="31">
        <f t="shared" si="13"/>
        <v>4234.8</v>
      </c>
    </row>
    <row r="60" spans="1:22" ht="21" customHeight="1" x14ac:dyDescent="0.15">
      <c r="A60" s="63">
        <v>1</v>
      </c>
      <c r="B60" s="50" t="s">
        <v>21</v>
      </c>
      <c r="C60" s="59" t="s">
        <v>106</v>
      </c>
      <c r="D60" s="50" t="s">
        <v>107</v>
      </c>
      <c r="E60" s="50">
        <v>201</v>
      </c>
      <c r="F60" s="50" t="s">
        <v>108</v>
      </c>
      <c r="G60" s="50" t="s">
        <v>25</v>
      </c>
      <c r="H60" s="9">
        <v>1131</v>
      </c>
      <c r="I60" s="16" t="s">
        <v>74</v>
      </c>
      <c r="J60" s="32">
        <v>3360000</v>
      </c>
      <c r="K60" s="33">
        <v>280000</v>
      </c>
      <c r="L60" s="33">
        <v>280000</v>
      </c>
      <c r="M60" s="33">
        <v>280000</v>
      </c>
      <c r="N60" s="33">
        <v>280000</v>
      </c>
      <c r="O60" s="33">
        <v>280000</v>
      </c>
      <c r="P60" s="33">
        <v>280000</v>
      </c>
      <c r="Q60" s="33">
        <v>280000</v>
      </c>
      <c r="R60" s="33">
        <v>280000</v>
      </c>
      <c r="S60" s="33">
        <v>280000</v>
      </c>
      <c r="T60" s="33">
        <v>280000</v>
      </c>
      <c r="U60" s="33">
        <v>280000</v>
      </c>
      <c r="V60" s="33">
        <v>280000</v>
      </c>
    </row>
    <row r="61" spans="1:22" ht="21" customHeight="1" x14ac:dyDescent="0.15">
      <c r="A61" s="64"/>
      <c r="B61" s="51"/>
      <c r="C61" s="60"/>
      <c r="D61" s="51"/>
      <c r="E61" s="51"/>
      <c r="F61" s="51"/>
      <c r="G61" s="51"/>
      <c r="H61" s="9">
        <v>1211</v>
      </c>
      <c r="I61" s="16" t="s">
        <v>75</v>
      </c>
      <c r="J61" s="30">
        <v>77382</v>
      </c>
      <c r="K61" s="31">
        <v>6448.5</v>
      </c>
      <c r="L61" s="31">
        <v>6448.5</v>
      </c>
      <c r="M61" s="31">
        <v>6448.5</v>
      </c>
      <c r="N61" s="31">
        <v>6448.5</v>
      </c>
      <c r="O61" s="31">
        <v>6448.5</v>
      </c>
      <c r="P61" s="31">
        <v>6448.5</v>
      </c>
      <c r="Q61" s="31">
        <v>6448.5</v>
      </c>
      <c r="R61" s="31">
        <v>6448.5</v>
      </c>
      <c r="S61" s="31">
        <v>6448.5</v>
      </c>
      <c r="T61" s="31">
        <v>6448.5</v>
      </c>
      <c r="U61" s="31">
        <v>6448.5</v>
      </c>
      <c r="V61" s="31">
        <v>6448.5</v>
      </c>
    </row>
    <row r="62" spans="1:22" ht="21" customHeight="1" x14ac:dyDescent="0.15">
      <c r="A62" s="64"/>
      <c r="B62" s="51"/>
      <c r="C62" s="60"/>
      <c r="D62" s="51"/>
      <c r="E62" s="51"/>
      <c r="F62" s="51"/>
      <c r="G62" s="51"/>
      <c r="H62" s="9">
        <v>1231</v>
      </c>
      <c r="I62" s="16" t="s">
        <v>76</v>
      </c>
      <c r="J62" s="30">
        <v>36000</v>
      </c>
      <c r="K62" s="31">
        <v>3000</v>
      </c>
      <c r="L62" s="31">
        <v>3000</v>
      </c>
      <c r="M62" s="31">
        <v>3000</v>
      </c>
      <c r="N62" s="31">
        <v>3000</v>
      </c>
      <c r="O62" s="31">
        <v>3000</v>
      </c>
      <c r="P62" s="31">
        <v>3000</v>
      </c>
      <c r="Q62" s="31">
        <v>3000</v>
      </c>
      <c r="R62" s="31">
        <v>3000</v>
      </c>
      <c r="S62" s="31">
        <v>3000</v>
      </c>
      <c r="T62" s="31">
        <v>3000</v>
      </c>
      <c r="U62" s="31">
        <v>3000</v>
      </c>
      <c r="V62" s="31">
        <v>3000</v>
      </c>
    </row>
    <row r="63" spans="1:22" ht="21" customHeight="1" x14ac:dyDescent="0.15">
      <c r="A63" s="64"/>
      <c r="B63" s="51"/>
      <c r="C63" s="60"/>
      <c r="D63" s="51"/>
      <c r="E63" s="51"/>
      <c r="F63" s="51"/>
      <c r="G63" s="51"/>
      <c r="H63" s="9">
        <v>1321</v>
      </c>
      <c r="I63" s="16" t="s">
        <v>77</v>
      </c>
      <c r="J63" s="30">
        <v>46200</v>
      </c>
      <c r="K63" s="31">
        <v>3850</v>
      </c>
      <c r="L63" s="31">
        <v>3850</v>
      </c>
      <c r="M63" s="31">
        <v>3850</v>
      </c>
      <c r="N63" s="31">
        <v>3850</v>
      </c>
      <c r="O63" s="31">
        <v>3850</v>
      </c>
      <c r="P63" s="31">
        <v>3850</v>
      </c>
      <c r="Q63" s="31">
        <v>3850</v>
      </c>
      <c r="R63" s="31">
        <v>3850</v>
      </c>
      <c r="S63" s="31">
        <v>3850</v>
      </c>
      <c r="T63" s="31">
        <v>3850</v>
      </c>
      <c r="U63" s="31">
        <v>3850</v>
      </c>
      <c r="V63" s="31">
        <v>3850</v>
      </c>
    </row>
    <row r="64" spans="1:22" ht="21" customHeight="1" x14ac:dyDescent="0.15">
      <c r="A64" s="64"/>
      <c r="B64" s="51"/>
      <c r="C64" s="60"/>
      <c r="D64" s="51"/>
      <c r="E64" s="51"/>
      <c r="F64" s="51"/>
      <c r="G64" s="51"/>
      <c r="H64" s="9">
        <v>1322</v>
      </c>
      <c r="I64" s="16" t="s">
        <v>78</v>
      </c>
      <c r="J64" s="30">
        <v>414300</v>
      </c>
      <c r="K64" s="31">
        <v>34525</v>
      </c>
      <c r="L64" s="31">
        <v>34525</v>
      </c>
      <c r="M64" s="31">
        <v>34525</v>
      </c>
      <c r="N64" s="31">
        <v>34525</v>
      </c>
      <c r="O64" s="31">
        <v>34525</v>
      </c>
      <c r="P64" s="31">
        <v>34525</v>
      </c>
      <c r="Q64" s="31">
        <v>34525</v>
      </c>
      <c r="R64" s="31">
        <v>34525</v>
      </c>
      <c r="S64" s="31">
        <v>34525</v>
      </c>
      <c r="T64" s="31">
        <v>34525</v>
      </c>
      <c r="U64" s="31">
        <v>34525</v>
      </c>
      <c r="V64" s="31">
        <v>34525</v>
      </c>
    </row>
    <row r="65" spans="1:22" ht="24" customHeight="1" x14ac:dyDescent="0.15">
      <c r="A65" s="64"/>
      <c r="B65" s="51"/>
      <c r="C65" s="60"/>
      <c r="D65" s="51"/>
      <c r="E65" s="51"/>
      <c r="F65" s="51"/>
      <c r="G65" s="51"/>
      <c r="H65" s="9">
        <v>2111</v>
      </c>
      <c r="I65" s="16" t="s">
        <v>79</v>
      </c>
      <c r="J65" s="30">
        <v>50925.599999999999</v>
      </c>
      <c r="K65" s="31">
        <v>4243.8</v>
      </c>
      <c r="L65" s="31">
        <v>4243.8</v>
      </c>
      <c r="M65" s="31">
        <v>4243.8</v>
      </c>
      <c r="N65" s="31">
        <v>4243.8</v>
      </c>
      <c r="O65" s="31">
        <v>4243.8</v>
      </c>
      <c r="P65" s="31">
        <v>4243.8</v>
      </c>
      <c r="Q65" s="31">
        <v>4243.8</v>
      </c>
      <c r="R65" s="31">
        <v>4243.8</v>
      </c>
      <c r="S65" s="31">
        <v>4243.8</v>
      </c>
      <c r="T65" s="31">
        <v>4243.8</v>
      </c>
      <c r="U65" s="31">
        <v>4243.8</v>
      </c>
      <c r="V65" s="31">
        <v>4243.8</v>
      </c>
    </row>
    <row r="66" spans="1:22" ht="48.75" customHeight="1" x14ac:dyDescent="0.15">
      <c r="A66" s="64"/>
      <c r="B66" s="51"/>
      <c r="C66" s="60"/>
      <c r="D66" s="51"/>
      <c r="E66" s="51"/>
      <c r="F66" s="51"/>
      <c r="G66" s="51"/>
      <c r="H66" s="9">
        <v>2141</v>
      </c>
      <c r="I66" s="8" t="s">
        <v>131</v>
      </c>
      <c r="J66" s="30">
        <v>30000</v>
      </c>
      <c r="K66" s="31">
        <v>2500</v>
      </c>
      <c r="L66" s="31">
        <v>2500</v>
      </c>
      <c r="M66" s="31">
        <v>2500</v>
      </c>
      <c r="N66" s="31">
        <v>2500</v>
      </c>
      <c r="O66" s="31">
        <v>2500</v>
      </c>
      <c r="P66" s="31">
        <v>2500</v>
      </c>
      <c r="Q66" s="31">
        <v>2500</v>
      </c>
      <c r="R66" s="31">
        <v>2500</v>
      </c>
      <c r="S66" s="31">
        <v>2500</v>
      </c>
      <c r="T66" s="31">
        <v>2500</v>
      </c>
      <c r="U66" s="31">
        <v>2500</v>
      </c>
      <c r="V66" s="31">
        <v>2500</v>
      </c>
    </row>
    <row r="67" spans="1:22" ht="21" customHeight="1" x14ac:dyDescent="0.15">
      <c r="A67" s="64"/>
      <c r="B67" s="51"/>
      <c r="C67" s="60"/>
      <c r="D67" s="51"/>
      <c r="E67" s="51"/>
      <c r="F67" s="51"/>
      <c r="G67" s="51"/>
      <c r="H67" s="9">
        <v>2161</v>
      </c>
      <c r="I67" s="16" t="s">
        <v>80</v>
      </c>
      <c r="J67" s="30">
        <v>25141.200000000001</v>
      </c>
      <c r="K67" s="31">
        <v>2095.1</v>
      </c>
      <c r="L67" s="31">
        <v>2095.1</v>
      </c>
      <c r="M67" s="31">
        <v>2095.1</v>
      </c>
      <c r="N67" s="31">
        <v>2095.1</v>
      </c>
      <c r="O67" s="31">
        <v>2095.1</v>
      </c>
      <c r="P67" s="31">
        <v>2095.1</v>
      </c>
      <c r="Q67" s="31">
        <v>2095.1</v>
      </c>
      <c r="R67" s="31">
        <v>2095.1</v>
      </c>
      <c r="S67" s="31">
        <v>2095.1</v>
      </c>
      <c r="T67" s="31">
        <v>2095.1</v>
      </c>
      <c r="U67" s="31">
        <v>2095.1</v>
      </c>
      <c r="V67" s="31">
        <v>2095.1</v>
      </c>
    </row>
    <row r="68" spans="1:22" ht="21" customHeight="1" x14ac:dyDescent="0.15">
      <c r="A68" s="64"/>
      <c r="B68" s="51"/>
      <c r="C68" s="60"/>
      <c r="D68" s="51"/>
      <c r="E68" s="51"/>
      <c r="F68" s="51"/>
      <c r="G68" s="51"/>
      <c r="H68" s="9">
        <v>2211</v>
      </c>
      <c r="I68" s="16" t="s">
        <v>28</v>
      </c>
      <c r="J68" s="30">
        <v>4548</v>
      </c>
      <c r="K68" s="31">
        <v>379</v>
      </c>
      <c r="L68" s="31">
        <v>379</v>
      </c>
      <c r="M68" s="31">
        <v>379</v>
      </c>
      <c r="N68" s="31">
        <v>379</v>
      </c>
      <c r="O68" s="31">
        <v>379</v>
      </c>
      <c r="P68" s="31">
        <v>379</v>
      </c>
      <c r="Q68" s="31">
        <v>379</v>
      </c>
      <c r="R68" s="31">
        <v>379</v>
      </c>
      <c r="S68" s="31">
        <v>379</v>
      </c>
      <c r="T68" s="31">
        <v>379</v>
      </c>
      <c r="U68" s="31">
        <v>379</v>
      </c>
      <c r="V68" s="31">
        <v>379</v>
      </c>
    </row>
    <row r="69" spans="1:22" ht="21" customHeight="1" x14ac:dyDescent="0.15">
      <c r="A69" s="64"/>
      <c r="B69" s="51"/>
      <c r="C69" s="60"/>
      <c r="D69" s="51"/>
      <c r="E69" s="51"/>
      <c r="F69" s="51"/>
      <c r="G69" s="51"/>
      <c r="H69" s="9">
        <v>2411</v>
      </c>
      <c r="I69" s="16" t="s">
        <v>81</v>
      </c>
      <c r="J69" s="30">
        <v>2940</v>
      </c>
      <c r="K69" s="31">
        <v>245</v>
      </c>
      <c r="L69" s="31">
        <v>245</v>
      </c>
      <c r="M69" s="31">
        <v>245</v>
      </c>
      <c r="N69" s="31">
        <v>245</v>
      </c>
      <c r="O69" s="31">
        <v>245</v>
      </c>
      <c r="P69" s="31">
        <v>245</v>
      </c>
      <c r="Q69" s="31">
        <v>245</v>
      </c>
      <c r="R69" s="31">
        <v>245</v>
      </c>
      <c r="S69" s="31">
        <v>245</v>
      </c>
      <c r="T69" s="31">
        <v>245</v>
      </c>
      <c r="U69" s="31">
        <v>245</v>
      </c>
      <c r="V69" s="31">
        <v>245</v>
      </c>
    </row>
    <row r="70" spans="1:22" ht="21" customHeight="1" x14ac:dyDescent="0.15">
      <c r="A70" s="64"/>
      <c r="B70" s="51"/>
      <c r="C70" s="60"/>
      <c r="D70" s="51"/>
      <c r="E70" s="51"/>
      <c r="F70" s="51"/>
      <c r="G70" s="51"/>
      <c r="H70" s="9">
        <v>2421</v>
      </c>
      <c r="I70" s="16" t="s">
        <v>47</v>
      </c>
      <c r="J70" s="30">
        <v>6600</v>
      </c>
      <c r="K70" s="31">
        <v>550</v>
      </c>
      <c r="L70" s="31">
        <v>550</v>
      </c>
      <c r="M70" s="31">
        <v>550</v>
      </c>
      <c r="N70" s="31">
        <v>550</v>
      </c>
      <c r="O70" s="31">
        <v>550</v>
      </c>
      <c r="P70" s="31">
        <v>550</v>
      </c>
      <c r="Q70" s="31">
        <v>550</v>
      </c>
      <c r="R70" s="31">
        <v>550</v>
      </c>
      <c r="S70" s="31">
        <v>550</v>
      </c>
      <c r="T70" s="31">
        <v>550</v>
      </c>
      <c r="U70" s="31">
        <v>550</v>
      </c>
      <c r="V70" s="31">
        <v>550</v>
      </c>
    </row>
    <row r="71" spans="1:22" ht="21" customHeight="1" x14ac:dyDescent="0.15">
      <c r="A71" s="64"/>
      <c r="B71" s="51"/>
      <c r="C71" s="60"/>
      <c r="D71" s="51"/>
      <c r="E71" s="51"/>
      <c r="F71" s="51"/>
      <c r="G71" s="51"/>
      <c r="H71" s="9">
        <v>2431</v>
      </c>
      <c r="I71" s="16" t="s">
        <v>82</v>
      </c>
      <c r="J71" s="30">
        <v>5400</v>
      </c>
      <c r="K71" s="31">
        <v>450</v>
      </c>
      <c r="L71" s="31">
        <v>450</v>
      </c>
      <c r="M71" s="31">
        <v>450</v>
      </c>
      <c r="N71" s="31">
        <v>450</v>
      </c>
      <c r="O71" s="31">
        <v>450</v>
      </c>
      <c r="P71" s="31">
        <v>450</v>
      </c>
      <c r="Q71" s="31">
        <v>450</v>
      </c>
      <c r="R71" s="31">
        <v>450</v>
      </c>
      <c r="S71" s="31">
        <v>450</v>
      </c>
      <c r="T71" s="31">
        <v>450</v>
      </c>
      <c r="U71" s="31">
        <v>450</v>
      </c>
      <c r="V71" s="31">
        <v>450</v>
      </c>
    </row>
    <row r="72" spans="1:22" ht="21" customHeight="1" x14ac:dyDescent="0.15">
      <c r="A72" s="64"/>
      <c r="B72" s="51"/>
      <c r="C72" s="60"/>
      <c r="D72" s="51"/>
      <c r="E72" s="51"/>
      <c r="F72" s="51"/>
      <c r="G72" s="51"/>
      <c r="H72" s="9">
        <v>2441</v>
      </c>
      <c r="I72" s="16" t="s">
        <v>49</v>
      </c>
      <c r="J72" s="30">
        <v>3280.8</v>
      </c>
      <c r="K72" s="31">
        <v>273.39999999999998</v>
      </c>
      <c r="L72" s="31">
        <v>273.39999999999998</v>
      </c>
      <c r="M72" s="31">
        <v>273.39999999999998</v>
      </c>
      <c r="N72" s="31">
        <v>273.39999999999998</v>
      </c>
      <c r="O72" s="31">
        <v>273.39999999999998</v>
      </c>
      <c r="P72" s="31">
        <v>273.39999999999998</v>
      </c>
      <c r="Q72" s="31">
        <v>273.39999999999998</v>
      </c>
      <c r="R72" s="31">
        <v>273.39999999999998</v>
      </c>
      <c r="S72" s="31">
        <v>273.39999999999998</v>
      </c>
      <c r="T72" s="31">
        <v>273.39999999999998</v>
      </c>
      <c r="U72" s="31">
        <v>273.39999999999998</v>
      </c>
      <c r="V72" s="31">
        <v>273.39999999999998</v>
      </c>
    </row>
    <row r="73" spans="1:22" ht="21" customHeight="1" x14ac:dyDescent="0.15">
      <c r="A73" s="64"/>
      <c r="B73" s="51"/>
      <c r="C73" s="60"/>
      <c r="D73" s="51"/>
      <c r="E73" s="51"/>
      <c r="F73" s="51"/>
      <c r="G73" s="51"/>
      <c r="H73" s="9">
        <v>2451</v>
      </c>
      <c r="I73" s="16" t="s">
        <v>83</v>
      </c>
      <c r="J73" s="30">
        <v>2946</v>
      </c>
      <c r="K73" s="31">
        <v>245.5</v>
      </c>
      <c r="L73" s="31">
        <v>245.5</v>
      </c>
      <c r="M73" s="31">
        <v>245.5</v>
      </c>
      <c r="N73" s="31">
        <v>245.5</v>
      </c>
      <c r="O73" s="31">
        <v>245.5</v>
      </c>
      <c r="P73" s="31">
        <v>245.5</v>
      </c>
      <c r="Q73" s="31">
        <v>245.5</v>
      </c>
      <c r="R73" s="31">
        <v>245.5</v>
      </c>
      <c r="S73" s="31">
        <v>245.5</v>
      </c>
      <c r="T73" s="31">
        <v>245.5</v>
      </c>
      <c r="U73" s="31">
        <v>245.5</v>
      </c>
      <c r="V73" s="31">
        <v>245.5</v>
      </c>
    </row>
    <row r="74" spans="1:22" ht="21" customHeight="1" x14ac:dyDescent="0.15">
      <c r="A74" s="64"/>
      <c r="B74" s="51"/>
      <c r="C74" s="60"/>
      <c r="D74" s="51"/>
      <c r="E74" s="51"/>
      <c r="F74" s="51"/>
      <c r="G74" s="51"/>
      <c r="H74" s="9">
        <v>2461</v>
      </c>
      <c r="I74" s="16" t="s">
        <v>66</v>
      </c>
      <c r="J74" s="30">
        <v>4968</v>
      </c>
      <c r="K74" s="31">
        <v>414</v>
      </c>
      <c r="L74" s="31">
        <v>414</v>
      </c>
      <c r="M74" s="31">
        <v>414</v>
      </c>
      <c r="N74" s="31">
        <v>414</v>
      </c>
      <c r="O74" s="31">
        <v>414</v>
      </c>
      <c r="P74" s="31">
        <v>414</v>
      </c>
      <c r="Q74" s="31">
        <v>414</v>
      </c>
      <c r="R74" s="31">
        <v>414</v>
      </c>
      <c r="S74" s="31">
        <v>414</v>
      </c>
      <c r="T74" s="31">
        <v>414</v>
      </c>
      <c r="U74" s="31">
        <v>414</v>
      </c>
      <c r="V74" s="31">
        <v>414</v>
      </c>
    </row>
    <row r="75" spans="1:22" ht="21" customHeight="1" x14ac:dyDescent="0.15">
      <c r="A75" s="64"/>
      <c r="B75" s="51"/>
      <c r="C75" s="60"/>
      <c r="D75" s="51"/>
      <c r="E75" s="51"/>
      <c r="F75" s="51"/>
      <c r="G75" s="51"/>
      <c r="H75" s="9">
        <v>2471</v>
      </c>
      <c r="I75" s="16" t="s">
        <v>84</v>
      </c>
      <c r="J75" s="30">
        <v>2520</v>
      </c>
      <c r="K75" s="31">
        <v>210</v>
      </c>
      <c r="L75" s="31">
        <v>210</v>
      </c>
      <c r="M75" s="31">
        <v>210</v>
      </c>
      <c r="N75" s="31">
        <v>210</v>
      </c>
      <c r="O75" s="31">
        <v>210</v>
      </c>
      <c r="P75" s="31">
        <v>210</v>
      </c>
      <c r="Q75" s="31">
        <v>210</v>
      </c>
      <c r="R75" s="31">
        <v>210</v>
      </c>
      <c r="S75" s="31">
        <v>210</v>
      </c>
      <c r="T75" s="31">
        <v>210</v>
      </c>
      <c r="U75" s="31">
        <v>210</v>
      </c>
      <c r="V75" s="31">
        <v>210</v>
      </c>
    </row>
    <row r="76" spans="1:22" ht="21" customHeight="1" x14ac:dyDescent="0.15">
      <c r="A76" s="64"/>
      <c r="B76" s="51"/>
      <c r="C76" s="60"/>
      <c r="D76" s="51"/>
      <c r="E76" s="51"/>
      <c r="F76" s="51"/>
      <c r="G76" s="51"/>
      <c r="H76" s="9">
        <v>2491</v>
      </c>
      <c r="I76" s="15" t="s">
        <v>51</v>
      </c>
      <c r="J76" s="30">
        <v>7694.4</v>
      </c>
      <c r="K76" s="31">
        <v>641.20000000000005</v>
      </c>
      <c r="L76" s="31">
        <v>641.20000000000005</v>
      </c>
      <c r="M76" s="31">
        <v>641.20000000000005</v>
      </c>
      <c r="N76" s="31">
        <v>641.20000000000005</v>
      </c>
      <c r="O76" s="31">
        <v>641.20000000000005</v>
      </c>
      <c r="P76" s="31">
        <v>641.20000000000005</v>
      </c>
      <c r="Q76" s="31">
        <v>641.20000000000005</v>
      </c>
      <c r="R76" s="31">
        <v>641.20000000000005</v>
      </c>
      <c r="S76" s="31">
        <v>641.20000000000005</v>
      </c>
      <c r="T76" s="31">
        <v>641.20000000000005</v>
      </c>
      <c r="U76" s="31">
        <v>641.20000000000005</v>
      </c>
      <c r="V76" s="31">
        <v>641.20000000000005</v>
      </c>
    </row>
    <row r="77" spans="1:22" ht="21" customHeight="1" x14ac:dyDescent="0.15">
      <c r="A77" s="64"/>
      <c r="B77" s="51"/>
      <c r="C77" s="60"/>
      <c r="D77" s="51"/>
      <c r="E77" s="51"/>
      <c r="F77" s="51"/>
      <c r="G77" s="51"/>
      <c r="H77" s="9">
        <v>2561</v>
      </c>
      <c r="I77" s="16" t="s">
        <v>52</v>
      </c>
      <c r="J77" s="30">
        <v>2892</v>
      </c>
      <c r="K77" s="31">
        <v>241</v>
      </c>
      <c r="L77" s="31">
        <v>241</v>
      </c>
      <c r="M77" s="31">
        <v>241</v>
      </c>
      <c r="N77" s="31">
        <v>241</v>
      </c>
      <c r="O77" s="31">
        <v>241</v>
      </c>
      <c r="P77" s="31">
        <v>241</v>
      </c>
      <c r="Q77" s="31">
        <v>241</v>
      </c>
      <c r="R77" s="31">
        <v>241</v>
      </c>
      <c r="S77" s="31">
        <v>241</v>
      </c>
      <c r="T77" s="31">
        <v>241</v>
      </c>
      <c r="U77" s="31">
        <v>241</v>
      </c>
      <c r="V77" s="31">
        <v>241</v>
      </c>
    </row>
    <row r="78" spans="1:22" ht="21" customHeight="1" x14ac:dyDescent="0.15">
      <c r="A78" s="64"/>
      <c r="B78" s="51"/>
      <c r="C78" s="60"/>
      <c r="D78" s="51"/>
      <c r="E78" s="51"/>
      <c r="F78" s="51"/>
      <c r="G78" s="51"/>
      <c r="H78" s="9">
        <v>2611</v>
      </c>
      <c r="I78" s="16" t="s">
        <v>85</v>
      </c>
      <c r="J78" s="30">
        <v>420000</v>
      </c>
      <c r="K78" s="31">
        <v>35000</v>
      </c>
      <c r="L78" s="31">
        <v>35000</v>
      </c>
      <c r="M78" s="31">
        <v>35000</v>
      </c>
      <c r="N78" s="31">
        <v>35000</v>
      </c>
      <c r="O78" s="31">
        <v>35000</v>
      </c>
      <c r="P78" s="31">
        <v>35000</v>
      </c>
      <c r="Q78" s="31">
        <v>35000</v>
      </c>
      <c r="R78" s="31">
        <v>35000</v>
      </c>
      <c r="S78" s="31">
        <v>35000</v>
      </c>
      <c r="T78" s="31">
        <v>35000</v>
      </c>
      <c r="U78" s="31">
        <v>35000</v>
      </c>
      <c r="V78" s="31">
        <v>35000</v>
      </c>
    </row>
    <row r="79" spans="1:22" ht="21" customHeight="1" x14ac:dyDescent="0.15">
      <c r="A79" s="64"/>
      <c r="B79" s="51"/>
      <c r="C79" s="60"/>
      <c r="D79" s="51"/>
      <c r="E79" s="51"/>
      <c r="F79" s="51"/>
      <c r="G79" s="51"/>
      <c r="H79" s="9">
        <v>2612</v>
      </c>
      <c r="I79" s="16" t="s">
        <v>86</v>
      </c>
      <c r="J79" s="30">
        <v>12000</v>
      </c>
      <c r="K79" s="31">
        <v>1000</v>
      </c>
      <c r="L79" s="31">
        <v>1000</v>
      </c>
      <c r="M79" s="31">
        <v>1000</v>
      </c>
      <c r="N79" s="31">
        <v>1000</v>
      </c>
      <c r="O79" s="31">
        <v>1000</v>
      </c>
      <c r="P79" s="31">
        <v>1000</v>
      </c>
      <c r="Q79" s="31">
        <v>1000</v>
      </c>
      <c r="R79" s="31">
        <v>1000</v>
      </c>
      <c r="S79" s="31">
        <v>1000</v>
      </c>
      <c r="T79" s="31">
        <v>1000</v>
      </c>
      <c r="U79" s="31">
        <v>1000</v>
      </c>
      <c r="V79" s="31">
        <v>1000</v>
      </c>
    </row>
    <row r="80" spans="1:22" ht="21" customHeight="1" x14ac:dyDescent="0.15">
      <c r="A80" s="64"/>
      <c r="B80" s="51"/>
      <c r="C80" s="60"/>
      <c r="D80" s="51"/>
      <c r="E80" s="51"/>
      <c r="F80" s="51"/>
      <c r="G80" s="51"/>
      <c r="H80" s="9">
        <v>2911</v>
      </c>
      <c r="I80" s="16" t="s">
        <v>87</v>
      </c>
      <c r="J80" s="30">
        <v>3573.6</v>
      </c>
      <c r="K80" s="31">
        <v>297.8</v>
      </c>
      <c r="L80" s="31">
        <v>297.8</v>
      </c>
      <c r="M80" s="31">
        <v>297.8</v>
      </c>
      <c r="N80" s="31">
        <v>297.8</v>
      </c>
      <c r="O80" s="31">
        <v>297.8</v>
      </c>
      <c r="P80" s="31">
        <v>297.8</v>
      </c>
      <c r="Q80" s="31">
        <v>297.8</v>
      </c>
      <c r="R80" s="31">
        <v>297.8</v>
      </c>
      <c r="S80" s="31">
        <v>297.8</v>
      </c>
      <c r="T80" s="31">
        <v>297.8</v>
      </c>
      <c r="U80" s="31">
        <v>297.8</v>
      </c>
      <c r="V80" s="31">
        <v>297.8</v>
      </c>
    </row>
    <row r="81" spans="1:22" ht="28.5" customHeight="1" x14ac:dyDescent="0.15">
      <c r="A81" s="64"/>
      <c r="B81" s="51"/>
      <c r="C81" s="60"/>
      <c r="D81" s="51"/>
      <c r="E81" s="51"/>
      <c r="F81" s="51"/>
      <c r="G81" s="51"/>
      <c r="H81" s="9">
        <v>2921</v>
      </c>
      <c r="I81" s="16" t="s">
        <v>88</v>
      </c>
      <c r="J81" s="30">
        <v>6600</v>
      </c>
      <c r="K81" s="31">
        <v>550</v>
      </c>
      <c r="L81" s="31">
        <v>550</v>
      </c>
      <c r="M81" s="31">
        <v>550</v>
      </c>
      <c r="N81" s="31">
        <v>550</v>
      </c>
      <c r="O81" s="31">
        <v>550</v>
      </c>
      <c r="P81" s="31">
        <v>550</v>
      </c>
      <c r="Q81" s="31">
        <v>550</v>
      </c>
      <c r="R81" s="31">
        <v>550</v>
      </c>
      <c r="S81" s="31">
        <v>550</v>
      </c>
      <c r="T81" s="31">
        <v>550</v>
      </c>
      <c r="U81" s="31">
        <v>550</v>
      </c>
      <c r="V81" s="31">
        <v>550</v>
      </c>
    </row>
    <row r="82" spans="1:22" ht="33" customHeight="1" x14ac:dyDescent="0.15">
      <c r="A82" s="64"/>
      <c r="B82" s="51"/>
      <c r="C82" s="60"/>
      <c r="D82" s="51"/>
      <c r="E82" s="51"/>
      <c r="F82" s="51"/>
      <c r="G82" s="51"/>
      <c r="H82" s="9">
        <v>2931</v>
      </c>
      <c r="I82" s="15" t="s">
        <v>89</v>
      </c>
      <c r="J82" s="30">
        <v>3342</v>
      </c>
      <c r="K82" s="31">
        <v>278.5</v>
      </c>
      <c r="L82" s="31">
        <v>278.5</v>
      </c>
      <c r="M82" s="31">
        <v>278.5</v>
      </c>
      <c r="N82" s="31">
        <v>278.5</v>
      </c>
      <c r="O82" s="31">
        <v>278.5</v>
      </c>
      <c r="P82" s="31">
        <v>278.5</v>
      </c>
      <c r="Q82" s="31">
        <v>278.5</v>
      </c>
      <c r="R82" s="31">
        <v>278.5</v>
      </c>
      <c r="S82" s="31">
        <v>278.5</v>
      </c>
      <c r="T82" s="31">
        <v>278.5</v>
      </c>
      <c r="U82" s="31">
        <v>278.5</v>
      </c>
      <c r="V82" s="31">
        <v>278.5</v>
      </c>
    </row>
    <row r="83" spans="1:22" ht="38.25" customHeight="1" x14ac:dyDescent="0.15">
      <c r="A83" s="64"/>
      <c r="B83" s="51"/>
      <c r="C83" s="60"/>
      <c r="D83" s="51"/>
      <c r="E83" s="51"/>
      <c r="F83" s="51"/>
      <c r="G83" s="51"/>
      <c r="H83" s="9">
        <v>2941</v>
      </c>
      <c r="I83" s="15" t="s">
        <v>90</v>
      </c>
      <c r="J83" s="30">
        <v>4293.6000000000004</v>
      </c>
      <c r="K83" s="31">
        <v>357.8</v>
      </c>
      <c r="L83" s="31">
        <v>357.8</v>
      </c>
      <c r="M83" s="31">
        <v>357.8</v>
      </c>
      <c r="N83" s="31">
        <v>357.8</v>
      </c>
      <c r="O83" s="31">
        <v>357.8</v>
      </c>
      <c r="P83" s="31">
        <v>357.8</v>
      </c>
      <c r="Q83" s="31">
        <v>357.8</v>
      </c>
      <c r="R83" s="31">
        <v>357.8</v>
      </c>
      <c r="S83" s="31">
        <v>357.8</v>
      </c>
      <c r="T83" s="31">
        <v>357.8</v>
      </c>
      <c r="U83" s="31">
        <v>357.8</v>
      </c>
      <c r="V83" s="31">
        <v>357.8</v>
      </c>
    </row>
    <row r="84" spans="1:22" ht="30.75" customHeight="1" x14ac:dyDescent="0.15">
      <c r="A84" s="64"/>
      <c r="B84" s="51"/>
      <c r="C84" s="60"/>
      <c r="D84" s="51"/>
      <c r="E84" s="51"/>
      <c r="F84" s="51"/>
      <c r="G84" s="51"/>
      <c r="H84" s="9">
        <v>2951</v>
      </c>
      <c r="I84" s="15" t="s">
        <v>91</v>
      </c>
      <c r="J84" s="30">
        <v>3409.2</v>
      </c>
      <c r="K84" s="31">
        <v>284.10000000000002</v>
      </c>
      <c r="L84" s="31">
        <v>284.10000000000002</v>
      </c>
      <c r="M84" s="31">
        <v>284.10000000000002</v>
      </c>
      <c r="N84" s="31">
        <v>284.10000000000002</v>
      </c>
      <c r="O84" s="31">
        <v>284.10000000000002</v>
      </c>
      <c r="P84" s="31">
        <v>284.10000000000002</v>
      </c>
      <c r="Q84" s="31">
        <v>284.10000000000002</v>
      </c>
      <c r="R84" s="31">
        <v>284.10000000000002</v>
      </c>
      <c r="S84" s="31">
        <v>284.10000000000002</v>
      </c>
      <c r="T84" s="31">
        <v>284.10000000000002</v>
      </c>
      <c r="U84" s="31">
        <v>284.10000000000002</v>
      </c>
      <c r="V84" s="31">
        <v>284.10000000000002</v>
      </c>
    </row>
    <row r="85" spans="1:22" ht="28.5" customHeight="1" x14ac:dyDescent="0.15">
      <c r="A85" s="64"/>
      <c r="B85" s="51"/>
      <c r="C85" s="60"/>
      <c r="D85" s="51"/>
      <c r="E85" s="51"/>
      <c r="F85" s="51"/>
      <c r="G85" s="51"/>
      <c r="H85" s="9">
        <v>2961</v>
      </c>
      <c r="I85" s="15" t="s">
        <v>92</v>
      </c>
      <c r="J85" s="30">
        <v>60000</v>
      </c>
      <c r="K85" s="31">
        <v>5000</v>
      </c>
      <c r="L85" s="31">
        <v>5000</v>
      </c>
      <c r="M85" s="31">
        <v>5000</v>
      </c>
      <c r="N85" s="31">
        <v>5000</v>
      </c>
      <c r="O85" s="31">
        <v>5000</v>
      </c>
      <c r="P85" s="31">
        <v>5000</v>
      </c>
      <c r="Q85" s="31">
        <v>5000</v>
      </c>
      <c r="R85" s="31">
        <v>5000</v>
      </c>
      <c r="S85" s="31">
        <v>5000</v>
      </c>
      <c r="T85" s="31">
        <v>5000</v>
      </c>
      <c r="U85" s="31">
        <v>5000</v>
      </c>
      <c r="V85" s="31">
        <v>5000</v>
      </c>
    </row>
    <row r="86" spans="1:22" ht="33" customHeight="1" x14ac:dyDescent="0.15">
      <c r="A86" s="64"/>
      <c r="B86" s="51"/>
      <c r="C86" s="60"/>
      <c r="D86" s="51"/>
      <c r="E86" s="51"/>
      <c r="F86" s="51"/>
      <c r="G86" s="51"/>
      <c r="H86" s="9">
        <v>2981</v>
      </c>
      <c r="I86" s="15" t="s">
        <v>93</v>
      </c>
      <c r="J86" s="30">
        <v>3252</v>
      </c>
      <c r="K86" s="31">
        <v>271</v>
      </c>
      <c r="L86" s="31">
        <v>271</v>
      </c>
      <c r="M86" s="31">
        <v>271</v>
      </c>
      <c r="N86" s="31">
        <v>271</v>
      </c>
      <c r="O86" s="31">
        <v>271</v>
      </c>
      <c r="P86" s="31">
        <v>271</v>
      </c>
      <c r="Q86" s="31">
        <v>271</v>
      </c>
      <c r="R86" s="31">
        <v>271</v>
      </c>
      <c r="S86" s="31">
        <v>271</v>
      </c>
      <c r="T86" s="31">
        <v>271</v>
      </c>
      <c r="U86" s="31">
        <v>271</v>
      </c>
      <c r="V86" s="31">
        <v>271</v>
      </c>
    </row>
    <row r="87" spans="1:22" ht="27.75" customHeight="1" x14ac:dyDescent="0.15">
      <c r="A87" s="64"/>
      <c r="B87" s="51"/>
      <c r="C87" s="60"/>
      <c r="D87" s="51"/>
      <c r="E87" s="51"/>
      <c r="F87" s="51"/>
      <c r="G87" s="51"/>
      <c r="H87" s="9">
        <v>3361</v>
      </c>
      <c r="I87" s="15" t="s">
        <v>29</v>
      </c>
      <c r="J87" s="30">
        <v>1201.2</v>
      </c>
      <c r="K87" s="31">
        <v>100.1</v>
      </c>
      <c r="L87" s="31">
        <v>100.1</v>
      </c>
      <c r="M87" s="31">
        <v>100.1</v>
      </c>
      <c r="N87" s="31">
        <v>100.1</v>
      </c>
      <c r="O87" s="31">
        <v>100.1</v>
      </c>
      <c r="P87" s="31">
        <v>100.1</v>
      </c>
      <c r="Q87" s="31">
        <v>100.1</v>
      </c>
      <c r="R87" s="31">
        <v>100.1</v>
      </c>
      <c r="S87" s="31">
        <v>100.1</v>
      </c>
      <c r="T87" s="31">
        <v>100.1</v>
      </c>
      <c r="U87" s="31">
        <v>100.1</v>
      </c>
      <c r="V87" s="31">
        <v>100.1</v>
      </c>
    </row>
    <row r="88" spans="1:22" ht="29.25" customHeight="1" x14ac:dyDescent="0.15">
      <c r="A88" s="64"/>
      <c r="B88" s="51"/>
      <c r="C88" s="60"/>
      <c r="D88" s="51"/>
      <c r="E88" s="51"/>
      <c r="F88" s="51"/>
      <c r="G88" s="51"/>
      <c r="H88" s="9">
        <v>3411</v>
      </c>
      <c r="I88" s="16" t="s">
        <v>94</v>
      </c>
      <c r="J88" s="30">
        <v>2100</v>
      </c>
      <c r="K88" s="31">
        <v>175</v>
      </c>
      <c r="L88" s="31">
        <v>175</v>
      </c>
      <c r="M88" s="31">
        <v>175</v>
      </c>
      <c r="N88" s="31">
        <v>175</v>
      </c>
      <c r="O88" s="31">
        <v>175</v>
      </c>
      <c r="P88" s="31">
        <v>175</v>
      </c>
      <c r="Q88" s="31">
        <v>175</v>
      </c>
      <c r="R88" s="31">
        <v>175</v>
      </c>
      <c r="S88" s="31">
        <v>175</v>
      </c>
      <c r="T88" s="31">
        <v>175</v>
      </c>
      <c r="U88" s="31">
        <v>175</v>
      </c>
      <c r="V88" s="31">
        <v>175</v>
      </c>
    </row>
    <row r="89" spans="1:22" ht="28.5" customHeight="1" x14ac:dyDescent="0.15">
      <c r="A89" s="64"/>
      <c r="B89" s="51"/>
      <c r="C89" s="60"/>
      <c r="D89" s="51"/>
      <c r="E89" s="51"/>
      <c r="F89" s="51"/>
      <c r="G89" s="51"/>
      <c r="H89" s="9">
        <v>3441</v>
      </c>
      <c r="I89" s="15" t="s">
        <v>95</v>
      </c>
      <c r="J89" s="30">
        <v>5736</v>
      </c>
      <c r="K89" s="31">
        <v>478</v>
      </c>
      <c r="L89" s="31">
        <v>478</v>
      </c>
      <c r="M89" s="31">
        <v>478</v>
      </c>
      <c r="N89" s="31">
        <v>478</v>
      </c>
      <c r="O89" s="31">
        <v>478</v>
      </c>
      <c r="P89" s="31">
        <v>478</v>
      </c>
      <c r="Q89" s="31">
        <v>478</v>
      </c>
      <c r="R89" s="31">
        <v>478</v>
      </c>
      <c r="S89" s="31">
        <v>478</v>
      </c>
      <c r="T89" s="31">
        <v>478</v>
      </c>
      <c r="U89" s="31">
        <v>478</v>
      </c>
      <c r="V89" s="31">
        <v>478</v>
      </c>
    </row>
    <row r="90" spans="1:22" ht="21" customHeight="1" x14ac:dyDescent="0.15">
      <c r="A90" s="64"/>
      <c r="B90" s="51"/>
      <c r="C90" s="60"/>
      <c r="D90" s="51"/>
      <c r="E90" s="51"/>
      <c r="F90" s="51"/>
      <c r="G90" s="51"/>
      <c r="H90" s="9">
        <v>3451</v>
      </c>
      <c r="I90" s="16" t="s">
        <v>96</v>
      </c>
      <c r="J90" s="30">
        <v>43200</v>
      </c>
      <c r="K90" s="31">
        <v>3600</v>
      </c>
      <c r="L90" s="31">
        <v>3600</v>
      </c>
      <c r="M90" s="31">
        <v>3600</v>
      </c>
      <c r="N90" s="31">
        <v>3600</v>
      </c>
      <c r="O90" s="31">
        <v>3600</v>
      </c>
      <c r="P90" s="31">
        <v>3600</v>
      </c>
      <c r="Q90" s="31">
        <v>3600</v>
      </c>
      <c r="R90" s="31">
        <v>3600</v>
      </c>
      <c r="S90" s="31">
        <v>3600</v>
      </c>
      <c r="T90" s="31">
        <v>3600</v>
      </c>
      <c r="U90" s="31">
        <v>3600</v>
      </c>
      <c r="V90" s="31">
        <v>3600</v>
      </c>
    </row>
    <row r="91" spans="1:22" ht="21" customHeight="1" x14ac:dyDescent="0.15">
      <c r="A91" s="64"/>
      <c r="B91" s="51"/>
      <c r="C91" s="60"/>
      <c r="D91" s="51"/>
      <c r="E91" s="51"/>
      <c r="F91" s="51"/>
      <c r="G91" s="51"/>
      <c r="H91" s="9">
        <v>3481</v>
      </c>
      <c r="I91" s="16" t="s">
        <v>97</v>
      </c>
      <c r="J91" s="30">
        <v>1200</v>
      </c>
      <c r="K91" s="31">
        <v>100</v>
      </c>
      <c r="L91" s="31">
        <v>100</v>
      </c>
      <c r="M91" s="31">
        <v>100</v>
      </c>
      <c r="N91" s="31">
        <v>100</v>
      </c>
      <c r="O91" s="31">
        <v>100</v>
      </c>
      <c r="P91" s="31">
        <v>100</v>
      </c>
      <c r="Q91" s="31">
        <v>100</v>
      </c>
      <c r="R91" s="31">
        <v>100</v>
      </c>
      <c r="S91" s="31">
        <v>100</v>
      </c>
      <c r="T91" s="31">
        <v>100</v>
      </c>
      <c r="U91" s="31">
        <v>100</v>
      </c>
      <c r="V91" s="31">
        <v>100</v>
      </c>
    </row>
    <row r="92" spans="1:22" ht="21" customHeight="1" x14ac:dyDescent="0.15">
      <c r="A92" s="64"/>
      <c r="B92" s="51"/>
      <c r="C92" s="60"/>
      <c r="D92" s="51"/>
      <c r="E92" s="51"/>
      <c r="F92" s="51"/>
      <c r="G92" s="51"/>
      <c r="H92" s="9">
        <v>2511</v>
      </c>
      <c r="I92" s="16" t="s">
        <v>98</v>
      </c>
      <c r="J92" s="30">
        <v>9342</v>
      </c>
      <c r="K92" s="31">
        <v>778.5</v>
      </c>
      <c r="L92" s="31">
        <v>778.5</v>
      </c>
      <c r="M92" s="31">
        <v>778.5</v>
      </c>
      <c r="N92" s="31">
        <v>778.5</v>
      </c>
      <c r="O92" s="31">
        <v>778.5</v>
      </c>
      <c r="P92" s="31">
        <v>778.5</v>
      </c>
      <c r="Q92" s="31">
        <v>778.5</v>
      </c>
      <c r="R92" s="31">
        <v>778.5</v>
      </c>
      <c r="S92" s="31">
        <v>778.5</v>
      </c>
      <c r="T92" s="31">
        <v>778.5</v>
      </c>
      <c r="U92" s="31">
        <v>778.5</v>
      </c>
      <c r="V92" s="31">
        <v>778.5</v>
      </c>
    </row>
    <row r="93" spans="1:22" ht="33.75" customHeight="1" x14ac:dyDescent="0.15">
      <c r="A93" s="64"/>
      <c r="B93" s="51"/>
      <c r="C93" s="60"/>
      <c r="D93" s="51"/>
      <c r="E93" s="51"/>
      <c r="F93" s="51"/>
      <c r="G93" s="51"/>
      <c r="H93" s="9">
        <v>3521</v>
      </c>
      <c r="I93" s="15" t="s">
        <v>99</v>
      </c>
      <c r="J93" s="30">
        <v>7200</v>
      </c>
      <c r="K93" s="31">
        <v>600</v>
      </c>
      <c r="L93" s="31">
        <v>600</v>
      </c>
      <c r="M93" s="31">
        <v>600</v>
      </c>
      <c r="N93" s="31">
        <v>600</v>
      </c>
      <c r="O93" s="31">
        <v>600</v>
      </c>
      <c r="P93" s="31">
        <v>600</v>
      </c>
      <c r="Q93" s="31">
        <v>600</v>
      </c>
      <c r="R93" s="31">
        <v>600</v>
      </c>
      <c r="S93" s="31">
        <v>600</v>
      </c>
      <c r="T93" s="31">
        <v>600</v>
      </c>
      <c r="U93" s="31">
        <v>600</v>
      </c>
      <c r="V93" s="31">
        <v>600</v>
      </c>
    </row>
    <row r="94" spans="1:22" ht="28.5" customHeight="1" x14ac:dyDescent="0.15">
      <c r="A94" s="64"/>
      <c r="B94" s="51"/>
      <c r="C94" s="60"/>
      <c r="D94" s="51"/>
      <c r="E94" s="51"/>
      <c r="F94" s="51"/>
      <c r="G94" s="51"/>
      <c r="H94" s="9">
        <v>3531</v>
      </c>
      <c r="I94" s="15" t="s">
        <v>100</v>
      </c>
      <c r="J94" s="30">
        <v>10784.4</v>
      </c>
      <c r="K94" s="31">
        <v>898.7</v>
      </c>
      <c r="L94" s="31">
        <v>898.7</v>
      </c>
      <c r="M94" s="31">
        <v>898.7</v>
      </c>
      <c r="N94" s="31">
        <v>898.7</v>
      </c>
      <c r="O94" s="31">
        <v>898.7</v>
      </c>
      <c r="P94" s="31">
        <v>898.7</v>
      </c>
      <c r="Q94" s="31">
        <v>898.7</v>
      </c>
      <c r="R94" s="31">
        <v>898.7</v>
      </c>
      <c r="S94" s="31">
        <v>898.7</v>
      </c>
      <c r="T94" s="31">
        <v>898.7</v>
      </c>
      <c r="U94" s="31">
        <v>898.7</v>
      </c>
      <c r="V94" s="31">
        <v>898.7</v>
      </c>
    </row>
    <row r="95" spans="1:22" ht="26.25" customHeight="1" x14ac:dyDescent="0.15">
      <c r="A95" s="64"/>
      <c r="B95" s="51"/>
      <c r="C95" s="60"/>
      <c r="D95" s="51"/>
      <c r="E95" s="51"/>
      <c r="F95" s="51"/>
      <c r="G95" s="51"/>
      <c r="H95" s="9">
        <v>3551</v>
      </c>
      <c r="I95" s="15" t="s">
        <v>101</v>
      </c>
      <c r="J95" s="30">
        <v>32268</v>
      </c>
      <c r="K95" s="31">
        <v>2689</v>
      </c>
      <c r="L95" s="31">
        <v>2689</v>
      </c>
      <c r="M95" s="31">
        <v>2689</v>
      </c>
      <c r="N95" s="31">
        <v>2689</v>
      </c>
      <c r="O95" s="31">
        <v>2689</v>
      </c>
      <c r="P95" s="31">
        <v>2689</v>
      </c>
      <c r="Q95" s="31">
        <v>2689</v>
      </c>
      <c r="R95" s="31">
        <v>2689</v>
      </c>
      <c r="S95" s="31">
        <v>2689</v>
      </c>
      <c r="T95" s="31">
        <v>2689</v>
      </c>
      <c r="U95" s="31">
        <v>2689</v>
      </c>
      <c r="V95" s="31">
        <v>2689</v>
      </c>
    </row>
    <row r="96" spans="1:22" ht="24" customHeight="1" x14ac:dyDescent="0.15">
      <c r="A96" s="64"/>
      <c r="B96" s="51"/>
      <c r="C96" s="60"/>
      <c r="D96" s="51"/>
      <c r="E96" s="51"/>
      <c r="F96" s="51"/>
      <c r="G96" s="51"/>
      <c r="H96" s="9">
        <v>3571</v>
      </c>
      <c r="I96" s="15" t="s">
        <v>102</v>
      </c>
      <c r="J96" s="30">
        <v>1791.6</v>
      </c>
      <c r="K96" s="31">
        <v>149.30000000000001</v>
      </c>
      <c r="L96" s="31">
        <v>149.30000000000001</v>
      </c>
      <c r="M96" s="31">
        <v>149.30000000000001</v>
      </c>
      <c r="N96" s="31">
        <v>149.30000000000001</v>
      </c>
      <c r="O96" s="31">
        <v>149.30000000000001</v>
      </c>
      <c r="P96" s="31">
        <v>149.30000000000001</v>
      </c>
      <c r="Q96" s="31">
        <v>149.30000000000001</v>
      </c>
      <c r="R96" s="31">
        <v>149.30000000000001</v>
      </c>
      <c r="S96" s="31">
        <v>149.30000000000001</v>
      </c>
      <c r="T96" s="31">
        <v>149.30000000000001</v>
      </c>
      <c r="U96" s="31">
        <v>149.30000000000001</v>
      </c>
      <c r="V96" s="31">
        <v>149.30000000000001</v>
      </c>
    </row>
    <row r="97" spans="1:22" ht="21" customHeight="1" x14ac:dyDescent="0.15">
      <c r="A97" s="64"/>
      <c r="B97" s="51"/>
      <c r="C97" s="60"/>
      <c r="D97" s="51"/>
      <c r="E97" s="51"/>
      <c r="F97" s="51"/>
      <c r="G97" s="51"/>
      <c r="H97" s="9">
        <v>3751</v>
      </c>
      <c r="I97" s="16" t="s">
        <v>32</v>
      </c>
      <c r="J97" s="30">
        <v>4382.3999999999996</v>
      </c>
      <c r="K97" s="31">
        <v>365.2</v>
      </c>
      <c r="L97" s="31">
        <v>365.2</v>
      </c>
      <c r="M97" s="31">
        <v>365.2</v>
      </c>
      <c r="N97" s="31">
        <v>365.2</v>
      </c>
      <c r="O97" s="31">
        <v>365.2</v>
      </c>
      <c r="P97" s="31">
        <v>365.2</v>
      </c>
      <c r="Q97" s="31">
        <v>365.2</v>
      </c>
      <c r="R97" s="31">
        <v>365.2</v>
      </c>
      <c r="S97" s="31">
        <v>365.2</v>
      </c>
      <c r="T97" s="31">
        <v>365.2</v>
      </c>
      <c r="U97" s="31">
        <v>365.2</v>
      </c>
      <c r="V97" s="31">
        <v>365.2</v>
      </c>
    </row>
    <row r="98" spans="1:22" ht="21" customHeight="1" x14ac:dyDescent="0.15">
      <c r="A98" s="64"/>
      <c r="B98" s="51"/>
      <c r="C98" s="60"/>
      <c r="D98" s="51"/>
      <c r="E98" s="51"/>
      <c r="F98" s="51"/>
      <c r="G98" s="51"/>
      <c r="H98" s="9">
        <v>3921</v>
      </c>
      <c r="I98" s="16" t="s">
        <v>58</v>
      </c>
      <c r="J98" s="30">
        <v>24000</v>
      </c>
      <c r="K98" s="31">
        <v>2000</v>
      </c>
      <c r="L98" s="31">
        <v>2000</v>
      </c>
      <c r="M98" s="31">
        <v>2000</v>
      </c>
      <c r="N98" s="31">
        <v>2000</v>
      </c>
      <c r="O98" s="31">
        <v>2000</v>
      </c>
      <c r="P98" s="31">
        <v>2000</v>
      </c>
      <c r="Q98" s="31">
        <v>2000</v>
      </c>
      <c r="R98" s="31">
        <v>2000</v>
      </c>
      <c r="S98" s="31">
        <v>2000</v>
      </c>
      <c r="T98" s="31">
        <v>2000</v>
      </c>
      <c r="U98" s="31">
        <v>2000</v>
      </c>
      <c r="V98" s="31">
        <v>2000</v>
      </c>
    </row>
    <row r="99" spans="1:22" ht="21" customHeight="1" x14ac:dyDescent="0.15">
      <c r="A99" s="64"/>
      <c r="B99" s="51"/>
      <c r="C99" s="60"/>
      <c r="D99" s="51"/>
      <c r="E99" s="51"/>
      <c r="F99" s="51"/>
      <c r="G99" s="51"/>
      <c r="H99" s="9">
        <v>3951</v>
      </c>
      <c r="I99" s="16" t="s">
        <v>103</v>
      </c>
      <c r="J99" s="30">
        <v>4188</v>
      </c>
      <c r="K99" s="31">
        <v>349</v>
      </c>
      <c r="L99" s="31">
        <v>349</v>
      </c>
      <c r="M99" s="31">
        <v>349</v>
      </c>
      <c r="N99" s="31">
        <v>349</v>
      </c>
      <c r="O99" s="31">
        <v>349</v>
      </c>
      <c r="P99" s="31">
        <v>349</v>
      </c>
      <c r="Q99" s="31">
        <v>349</v>
      </c>
      <c r="R99" s="31">
        <v>349</v>
      </c>
      <c r="S99" s="31">
        <v>349</v>
      </c>
      <c r="T99" s="31">
        <v>349</v>
      </c>
      <c r="U99" s="31">
        <v>349</v>
      </c>
      <c r="V99" s="31">
        <v>349</v>
      </c>
    </row>
    <row r="100" spans="1:22" ht="21" customHeight="1" x14ac:dyDescent="0.15">
      <c r="A100" s="64"/>
      <c r="B100" s="51"/>
      <c r="C100" s="60"/>
      <c r="D100" s="51"/>
      <c r="E100" s="51"/>
      <c r="F100" s="51"/>
      <c r="G100" s="51"/>
      <c r="H100" s="9">
        <v>3981</v>
      </c>
      <c r="I100" s="16" t="s">
        <v>104</v>
      </c>
      <c r="J100" s="30">
        <v>67200</v>
      </c>
      <c r="K100" s="31">
        <v>5600</v>
      </c>
      <c r="L100" s="31">
        <v>5600</v>
      </c>
      <c r="M100" s="31">
        <v>5600</v>
      </c>
      <c r="N100" s="31">
        <v>5600</v>
      </c>
      <c r="O100" s="31">
        <v>5600</v>
      </c>
      <c r="P100" s="31">
        <v>5600</v>
      </c>
      <c r="Q100" s="31">
        <v>5600</v>
      </c>
      <c r="R100" s="31">
        <v>5600</v>
      </c>
      <c r="S100" s="31">
        <v>5600</v>
      </c>
      <c r="T100" s="31">
        <v>5600</v>
      </c>
      <c r="U100" s="31">
        <v>5600</v>
      </c>
      <c r="V100" s="31">
        <v>5600</v>
      </c>
    </row>
    <row r="101" spans="1:22" ht="30.75" customHeight="1" x14ac:dyDescent="0.15">
      <c r="A101" s="65"/>
      <c r="B101" s="52"/>
      <c r="C101" s="61"/>
      <c r="D101" s="52"/>
      <c r="E101" s="52"/>
      <c r="F101" s="52"/>
      <c r="G101" s="17" t="s">
        <v>109</v>
      </c>
      <c r="H101" s="9">
        <v>5151</v>
      </c>
      <c r="I101" s="15" t="s">
        <v>105</v>
      </c>
      <c r="J101" s="30">
        <v>18000</v>
      </c>
      <c r="K101" s="31">
        <v>1500</v>
      </c>
      <c r="L101" s="31">
        <v>1500</v>
      </c>
      <c r="M101" s="31">
        <v>1500</v>
      </c>
      <c r="N101" s="31">
        <v>1500</v>
      </c>
      <c r="O101" s="31">
        <v>1500</v>
      </c>
      <c r="P101" s="31">
        <v>1500</v>
      </c>
      <c r="Q101" s="31">
        <v>1500</v>
      </c>
      <c r="R101" s="31">
        <v>1500</v>
      </c>
      <c r="S101" s="31">
        <v>1500</v>
      </c>
      <c r="T101" s="31">
        <v>1500</v>
      </c>
      <c r="U101" s="31">
        <v>1500</v>
      </c>
      <c r="V101" s="31">
        <v>1500</v>
      </c>
    </row>
    <row r="102" spans="1:22" s="4" customFormat="1" ht="21" customHeight="1" x14ac:dyDescent="0.15">
      <c r="A102" s="62" t="s">
        <v>33</v>
      </c>
      <c r="B102" s="62"/>
      <c r="C102" s="62"/>
      <c r="D102" s="62"/>
      <c r="E102" s="62"/>
      <c r="F102" s="62"/>
      <c r="G102" s="62"/>
      <c r="H102" s="62"/>
      <c r="I102" s="62"/>
      <c r="J102" s="30">
        <f>SUM(J60:J101)</f>
        <v>4832802</v>
      </c>
      <c r="K102" s="31">
        <v>402733.5</v>
      </c>
      <c r="L102" s="31">
        <v>402733.5</v>
      </c>
      <c r="M102" s="31">
        <v>402733.5</v>
      </c>
      <c r="N102" s="31">
        <v>402733.5</v>
      </c>
      <c r="O102" s="31">
        <v>402733.5</v>
      </c>
      <c r="P102" s="31">
        <v>402733.5</v>
      </c>
      <c r="Q102" s="31">
        <v>402733.5</v>
      </c>
      <c r="R102" s="31">
        <v>402733.5</v>
      </c>
      <c r="S102" s="31">
        <v>402733.5</v>
      </c>
      <c r="T102" s="31">
        <v>402733.5</v>
      </c>
      <c r="U102" s="31">
        <v>402733.5</v>
      </c>
      <c r="V102" s="31">
        <v>402733.5</v>
      </c>
    </row>
    <row r="103" spans="1:22" ht="67.5" customHeight="1" x14ac:dyDescent="0.15">
      <c r="A103" s="18">
        <v>2</v>
      </c>
      <c r="B103" s="8" t="s">
        <v>110</v>
      </c>
      <c r="C103" s="8" t="s">
        <v>106</v>
      </c>
      <c r="D103" s="8" t="s">
        <v>107</v>
      </c>
      <c r="E103" s="8">
        <v>201</v>
      </c>
      <c r="F103" s="8" t="s">
        <v>108</v>
      </c>
      <c r="G103" s="8" t="s">
        <v>25</v>
      </c>
      <c r="H103" s="8">
        <v>3411</v>
      </c>
      <c r="I103" s="15" t="s">
        <v>94</v>
      </c>
      <c r="J103" s="30">
        <v>3000</v>
      </c>
      <c r="K103" s="31">
        <v>250</v>
      </c>
      <c r="L103" s="31">
        <v>250</v>
      </c>
      <c r="M103" s="31">
        <v>250</v>
      </c>
      <c r="N103" s="31">
        <v>250</v>
      </c>
      <c r="O103" s="31">
        <v>250</v>
      </c>
      <c r="P103" s="31">
        <v>250</v>
      </c>
      <c r="Q103" s="31">
        <v>250</v>
      </c>
      <c r="R103" s="31">
        <v>250</v>
      </c>
      <c r="S103" s="31">
        <v>250</v>
      </c>
      <c r="T103" s="31">
        <v>250</v>
      </c>
      <c r="U103" s="31">
        <v>250</v>
      </c>
      <c r="V103" s="31">
        <v>250</v>
      </c>
    </row>
    <row r="104" spans="1:22" ht="21" customHeight="1" x14ac:dyDescent="0.15">
      <c r="A104" s="56" t="s">
        <v>33</v>
      </c>
      <c r="B104" s="56"/>
      <c r="C104" s="56"/>
      <c r="D104" s="56"/>
      <c r="E104" s="56"/>
      <c r="F104" s="56"/>
      <c r="G104" s="56"/>
      <c r="H104" s="56"/>
      <c r="I104" s="56"/>
      <c r="J104" s="30">
        <f>SUM(J103)</f>
        <v>3000</v>
      </c>
      <c r="K104" s="31">
        <f t="shared" ref="K104:V104" si="14">SUM(K103)</f>
        <v>250</v>
      </c>
      <c r="L104" s="31">
        <f t="shared" si="14"/>
        <v>250</v>
      </c>
      <c r="M104" s="31">
        <f t="shared" si="14"/>
        <v>250</v>
      </c>
      <c r="N104" s="31">
        <f t="shared" si="14"/>
        <v>250</v>
      </c>
      <c r="O104" s="31">
        <f t="shared" si="14"/>
        <v>250</v>
      </c>
      <c r="P104" s="31">
        <f t="shared" si="14"/>
        <v>250</v>
      </c>
      <c r="Q104" s="31">
        <f t="shared" si="14"/>
        <v>250</v>
      </c>
      <c r="R104" s="31">
        <f t="shared" si="14"/>
        <v>250</v>
      </c>
      <c r="S104" s="31">
        <f t="shared" si="14"/>
        <v>250</v>
      </c>
      <c r="T104" s="31">
        <f t="shared" si="14"/>
        <v>250</v>
      </c>
      <c r="U104" s="31">
        <f t="shared" si="14"/>
        <v>250</v>
      </c>
      <c r="V104" s="31">
        <f t="shared" si="14"/>
        <v>250</v>
      </c>
    </row>
    <row r="105" spans="1:22" ht="21" customHeight="1" x14ac:dyDescent="0.15">
      <c r="A105" s="53">
        <v>1</v>
      </c>
      <c r="B105" s="50" t="s">
        <v>21</v>
      </c>
      <c r="C105" s="50" t="s">
        <v>112</v>
      </c>
      <c r="D105" s="50" t="s">
        <v>113</v>
      </c>
      <c r="E105" s="50">
        <v>202</v>
      </c>
      <c r="F105" s="50" t="s">
        <v>114</v>
      </c>
      <c r="G105" s="50" t="s">
        <v>25</v>
      </c>
      <c r="H105" s="9">
        <v>2121</v>
      </c>
      <c r="I105" s="16" t="s">
        <v>111</v>
      </c>
      <c r="J105" s="30">
        <v>8400</v>
      </c>
      <c r="K105" s="31">
        <v>700</v>
      </c>
      <c r="L105" s="31">
        <v>700</v>
      </c>
      <c r="M105" s="31">
        <v>700</v>
      </c>
      <c r="N105" s="31">
        <v>700</v>
      </c>
      <c r="O105" s="31">
        <v>700</v>
      </c>
      <c r="P105" s="31">
        <v>700</v>
      </c>
      <c r="Q105" s="31">
        <v>700</v>
      </c>
      <c r="R105" s="31">
        <v>700</v>
      </c>
      <c r="S105" s="31">
        <v>700</v>
      </c>
      <c r="T105" s="31">
        <v>700</v>
      </c>
      <c r="U105" s="31">
        <v>700</v>
      </c>
      <c r="V105" s="31">
        <v>700</v>
      </c>
    </row>
    <row r="106" spans="1:22" ht="21" customHeight="1" x14ac:dyDescent="0.15">
      <c r="A106" s="54"/>
      <c r="B106" s="51"/>
      <c r="C106" s="51"/>
      <c r="D106" s="51"/>
      <c r="E106" s="51"/>
      <c r="F106" s="51"/>
      <c r="G106" s="51"/>
      <c r="H106" s="9">
        <v>2151</v>
      </c>
      <c r="I106" s="16" t="s">
        <v>27</v>
      </c>
      <c r="J106" s="30">
        <v>4488</v>
      </c>
      <c r="K106" s="31">
        <v>374</v>
      </c>
      <c r="L106" s="31">
        <v>374</v>
      </c>
      <c r="M106" s="31">
        <v>374</v>
      </c>
      <c r="N106" s="31">
        <v>374</v>
      </c>
      <c r="O106" s="31">
        <v>374</v>
      </c>
      <c r="P106" s="31">
        <v>374</v>
      </c>
      <c r="Q106" s="31">
        <v>374</v>
      </c>
      <c r="R106" s="31">
        <v>374</v>
      </c>
      <c r="S106" s="31">
        <v>374</v>
      </c>
      <c r="T106" s="31">
        <v>374</v>
      </c>
      <c r="U106" s="31">
        <v>374</v>
      </c>
      <c r="V106" s="31">
        <v>374</v>
      </c>
    </row>
    <row r="107" spans="1:22" ht="21" customHeight="1" x14ac:dyDescent="0.15">
      <c r="A107" s="54"/>
      <c r="B107" s="51"/>
      <c r="C107" s="51"/>
      <c r="D107" s="51"/>
      <c r="E107" s="51"/>
      <c r="F107" s="51"/>
      <c r="G107" s="51"/>
      <c r="H107" s="9">
        <v>2211</v>
      </c>
      <c r="I107" s="16" t="s">
        <v>28</v>
      </c>
      <c r="J107" s="30">
        <v>4549.2</v>
      </c>
      <c r="K107" s="31">
        <v>379.1</v>
      </c>
      <c r="L107" s="31">
        <v>379.1</v>
      </c>
      <c r="M107" s="31">
        <v>379.1</v>
      </c>
      <c r="N107" s="31">
        <v>379.1</v>
      </c>
      <c r="O107" s="31">
        <v>379.1</v>
      </c>
      <c r="P107" s="31">
        <v>379.1</v>
      </c>
      <c r="Q107" s="31">
        <v>379.1</v>
      </c>
      <c r="R107" s="31">
        <v>379.1</v>
      </c>
      <c r="S107" s="31">
        <v>379.1</v>
      </c>
      <c r="T107" s="31">
        <v>379.1</v>
      </c>
      <c r="U107" s="31">
        <v>379.1</v>
      </c>
      <c r="V107" s="31">
        <v>379.1</v>
      </c>
    </row>
    <row r="108" spans="1:22" ht="36" customHeight="1" x14ac:dyDescent="0.15">
      <c r="A108" s="54"/>
      <c r="B108" s="51"/>
      <c r="C108" s="51"/>
      <c r="D108" s="51"/>
      <c r="E108" s="51"/>
      <c r="F108" s="51"/>
      <c r="G108" s="51"/>
      <c r="H108" s="9">
        <v>3361</v>
      </c>
      <c r="I108" s="8" t="s">
        <v>29</v>
      </c>
      <c r="J108" s="30">
        <v>4537.2</v>
      </c>
      <c r="K108" s="31">
        <v>378.1</v>
      </c>
      <c r="L108" s="31">
        <v>378.1</v>
      </c>
      <c r="M108" s="31">
        <v>378.1</v>
      </c>
      <c r="N108" s="31">
        <v>378.1</v>
      </c>
      <c r="O108" s="31">
        <v>378.1</v>
      </c>
      <c r="P108" s="31">
        <v>378.1</v>
      </c>
      <c r="Q108" s="31">
        <v>378.1</v>
      </c>
      <c r="R108" s="31">
        <v>378.1</v>
      </c>
      <c r="S108" s="31">
        <v>378.1</v>
      </c>
      <c r="T108" s="31">
        <v>378.1</v>
      </c>
      <c r="U108" s="31">
        <v>378.1</v>
      </c>
      <c r="V108" s="31">
        <v>378.1</v>
      </c>
    </row>
    <row r="109" spans="1:22" ht="21" customHeight="1" x14ac:dyDescent="0.15">
      <c r="A109" s="54"/>
      <c r="B109" s="51"/>
      <c r="C109" s="51"/>
      <c r="D109" s="51"/>
      <c r="E109" s="51"/>
      <c r="F109" s="51"/>
      <c r="G109" s="51"/>
      <c r="H109" s="9">
        <v>3531</v>
      </c>
      <c r="I109" s="8" t="s">
        <v>100</v>
      </c>
      <c r="J109" s="30">
        <v>6000</v>
      </c>
      <c r="K109" s="31">
        <v>500</v>
      </c>
      <c r="L109" s="31">
        <v>500</v>
      </c>
      <c r="M109" s="31">
        <v>500</v>
      </c>
      <c r="N109" s="31">
        <v>500</v>
      </c>
      <c r="O109" s="31">
        <v>500</v>
      </c>
      <c r="P109" s="31">
        <v>500</v>
      </c>
      <c r="Q109" s="31">
        <v>500</v>
      </c>
      <c r="R109" s="31">
        <v>500</v>
      </c>
      <c r="S109" s="31">
        <v>500</v>
      </c>
      <c r="T109" s="31">
        <v>500</v>
      </c>
      <c r="U109" s="31">
        <v>500</v>
      </c>
      <c r="V109" s="31">
        <v>500</v>
      </c>
    </row>
    <row r="110" spans="1:22" ht="21" customHeight="1" x14ac:dyDescent="0.15">
      <c r="A110" s="54"/>
      <c r="B110" s="51"/>
      <c r="C110" s="51"/>
      <c r="D110" s="51"/>
      <c r="E110" s="51"/>
      <c r="F110" s="51"/>
      <c r="G110" s="51"/>
      <c r="H110" s="9">
        <v>3612</v>
      </c>
      <c r="I110" s="16" t="s">
        <v>31</v>
      </c>
      <c r="J110" s="30">
        <v>1960.8</v>
      </c>
      <c r="K110" s="31">
        <v>163.4</v>
      </c>
      <c r="L110" s="31">
        <v>163.4</v>
      </c>
      <c r="M110" s="31">
        <v>163.4</v>
      </c>
      <c r="N110" s="31">
        <v>163.4</v>
      </c>
      <c r="O110" s="31">
        <v>163.4</v>
      </c>
      <c r="P110" s="31">
        <v>163.4</v>
      </c>
      <c r="Q110" s="31">
        <v>163.4</v>
      </c>
      <c r="R110" s="31">
        <v>163.4</v>
      </c>
      <c r="S110" s="31">
        <v>163.4</v>
      </c>
      <c r="T110" s="31">
        <v>163.4</v>
      </c>
      <c r="U110" s="31">
        <v>163.4</v>
      </c>
      <c r="V110" s="31">
        <v>163.4</v>
      </c>
    </row>
    <row r="111" spans="1:22" ht="21" customHeight="1" x14ac:dyDescent="0.15">
      <c r="A111" s="55"/>
      <c r="B111" s="52"/>
      <c r="C111" s="52"/>
      <c r="D111" s="52"/>
      <c r="E111" s="52"/>
      <c r="F111" s="52"/>
      <c r="G111" s="52"/>
      <c r="H111" s="9">
        <v>3751</v>
      </c>
      <c r="I111" s="16" t="s">
        <v>32</v>
      </c>
      <c r="J111" s="30">
        <v>4800</v>
      </c>
      <c r="K111" s="31">
        <v>400</v>
      </c>
      <c r="L111" s="31">
        <v>400</v>
      </c>
      <c r="M111" s="31">
        <v>400</v>
      </c>
      <c r="N111" s="31">
        <v>400</v>
      </c>
      <c r="O111" s="31">
        <v>400</v>
      </c>
      <c r="P111" s="31">
        <v>400</v>
      </c>
      <c r="Q111" s="31">
        <v>400</v>
      </c>
      <c r="R111" s="31">
        <v>400</v>
      </c>
      <c r="S111" s="31">
        <v>400</v>
      </c>
      <c r="T111" s="31">
        <v>400</v>
      </c>
      <c r="U111" s="31">
        <v>400</v>
      </c>
      <c r="V111" s="31">
        <v>400</v>
      </c>
    </row>
    <row r="112" spans="1:22" ht="21" customHeight="1" x14ac:dyDescent="0.15">
      <c r="A112" s="56"/>
      <c r="B112" s="56"/>
      <c r="C112" s="56"/>
      <c r="D112" s="56"/>
      <c r="E112" s="56"/>
      <c r="F112" s="56"/>
      <c r="G112" s="56"/>
      <c r="H112" s="56"/>
      <c r="I112" s="56"/>
      <c r="J112" s="30">
        <f>SUM(J105:J111)</f>
        <v>34735.199999999997</v>
      </c>
      <c r="K112" s="31">
        <f t="shared" ref="K112:V112" si="15">SUM(K105:K111)</f>
        <v>2894.6</v>
      </c>
      <c r="L112" s="31">
        <f t="shared" si="15"/>
        <v>2894.6</v>
      </c>
      <c r="M112" s="31">
        <f t="shared" si="15"/>
        <v>2894.6</v>
      </c>
      <c r="N112" s="31">
        <f t="shared" si="15"/>
        <v>2894.6</v>
      </c>
      <c r="O112" s="31">
        <f t="shared" si="15"/>
        <v>2894.6</v>
      </c>
      <c r="P112" s="31">
        <f t="shared" si="15"/>
        <v>2894.6</v>
      </c>
      <c r="Q112" s="31">
        <f t="shared" si="15"/>
        <v>2894.6</v>
      </c>
      <c r="R112" s="31">
        <f t="shared" si="15"/>
        <v>2894.6</v>
      </c>
      <c r="S112" s="31">
        <f t="shared" si="15"/>
        <v>2894.6</v>
      </c>
      <c r="T112" s="31">
        <f t="shared" si="15"/>
        <v>2894.6</v>
      </c>
      <c r="U112" s="31">
        <f t="shared" si="15"/>
        <v>2894.6</v>
      </c>
      <c r="V112" s="31">
        <f t="shared" si="15"/>
        <v>2894.6</v>
      </c>
    </row>
    <row r="113" spans="1:22" ht="21" customHeight="1" x14ac:dyDescent="0.15">
      <c r="A113" s="53">
        <v>1</v>
      </c>
      <c r="B113" s="50" t="s">
        <v>21</v>
      </c>
      <c r="C113" s="50" t="s">
        <v>118</v>
      </c>
      <c r="D113" s="50" t="s">
        <v>117</v>
      </c>
      <c r="E113" s="59">
        <v>301</v>
      </c>
      <c r="F113" s="50" t="s">
        <v>119</v>
      </c>
      <c r="G113" s="50" t="s">
        <v>25</v>
      </c>
      <c r="H113" s="9">
        <v>2121</v>
      </c>
      <c r="I113" s="16" t="s">
        <v>115</v>
      </c>
      <c r="J113" s="30">
        <v>3220.8</v>
      </c>
      <c r="K113" s="31">
        <v>268.39999999999998</v>
      </c>
      <c r="L113" s="31">
        <v>268.39999999999998</v>
      </c>
      <c r="M113" s="31">
        <v>268.39999999999998</v>
      </c>
      <c r="N113" s="31">
        <v>268.39999999999998</v>
      </c>
      <c r="O113" s="31">
        <v>268.39999999999998</v>
      </c>
      <c r="P113" s="31">
        <v>268.39999999999998</v>
      </c>
      <c r="Q113" s="31">
        <v>268.39999999999998</v>
      </c>
      <c r="R113" s="31">
        <v>268.39999999999998</v>
      </c>
      <c r="S113" s="31">
        <v>268.39999999999998</v>
      </c>
      <c r="T113" s="31">
        <v>268.39999999999998</v>
      </c>
      <c r="U113" s="31">
        <v>268.39999999999998</v>
      </c>
      <c r="V113" s="31">
        <v>268.39999999999998</v>
      </c>
    </row>
    <row r="114" spans="1:22" ht="21" customHeight="1" x14ac:dyDescent="0.15">
      <c r="A114" s="54"/>
      <c r="B114" s="51"/>
      <c r="C114" s="51"/>
      <c r="D114" s="51"/>
      <c r="E114" s="60"/>
      <c r="F114" s="51"/>
      <c r="G114" s="51"/>
      <c r="H114" s="9">
        <v>2151</v>
      </c>
      <c r="I114" s="16" t="s">
        <v>27</v>
      </c>
      <c r="J114" s="30">
        <v>4488</v>
      </c>
      <c r="K114" s="31">
        <v>374</v>
      </c>
      <c r="L114" s="31">
        <v>374</v>
      </c>
      <c r="M114" s="31">
        <v>374</v>
      </c>
      <c r="N114" s="31">
        <v>374</v>
      </c>
      <c r="O114" s="31">
        <v>374</v>
      </c>
      <c r="P114" s="31">
        <v>374</v>
      </c>
      <c r="Q114" s="31">
        <v>374</v>
      </c>
      <c r="R114" s="31">
        <v>374</v>
      </c>
      <c r="S114" s="31">
        <v>374</v>
      </c>
      <c r="T114" s="31">
        <v>374</v>
      </c>
      <c r="U114" s="31">
        <v>374</v>
      </c>
      <c r="V114" s="31">
        <v>374</v>
      </c>
    </row>
    <row r="115" spans="1:22" ht="21" customHeight="1" x14ac:dyDescent="0.15">
      <c r="A115" s="54"/>
      <c r="B115" s="51"/>
      <c r="C115" s="51"/>
      <c r="D115" s="51"/>
      <c r="E115" s="60"/>
      <c r="F115" s="51"/>
      <c r="G115" s="51"/>
      <c r="H115" s="9">
        <v>2211</v>
      </c>
      <c r="I115" s="16" t="s">
        <v>28</v>
      </c>
      <c r="J115" s="30">
        <v>4549.2</v>
      </c>
      <c r="K115" s="31">
        <v>379.1</v>
      </c>
      <c r="L115" s="31">
        <v>379.1</v>
      </c>
      <c r="M115" s="31">
        <v>379.1</v>
      </c>
      <c r="N115" s="31">
        <v>379.1</v>
      </c>
      <c r="O115" s="31">
        <v>379.1</v>
      </c>
      <c r="P115" s="31">
        <v>379.1</v>
      </c>
      <c r="Q115" s="31">
        <v>379.1</v>
      </c>
      <c r="R115" s="31">
        <v>379.1</v>
      </c>
      <c r="S115" s="31">
        <v>379.1</v>
      </c>
      <c r="T115" s="31">
        <v>379.1</v>
      </c>
      <c r="U115" s="31">
        <v>379.1</v>
      </c>
      <c r="V115" s="31">
        <v>379.1</v>
      </c>
    </row>
    <row r="116" spans="1:22" ht="27.75" customHeight="1" x14ac:dyDescent="0.15">
      <c r="A116" s="54"/>
      <c r="B116" s="51"/>
      <c r="C116" s="51"/>
      <c r="D116" s="51"/>
      <c r="E116" s="60"/>
      <c r="F116" s="51"/>
      <c r="G116" s="51"/>
      <c r="H116" s="9">
        <v>3361</v>
      </c>
      <c r="I116" s="8" t="s">
        <v>29</v>
      </c>
      <c r="J116" s="30">
        <v>4537.2</v>
      </c>
      <c r="K116" s="31">
        <v>378.1</v>
      </c>
      <c r="L116" s="31">
        <v>378.1</v>
      </c>
      <c r="M116" s="31">
        <v>378.1</v>
      </c>
      <c r="N116" s="31">
        <v>378.1</v>
      </c>
      <c r="O116" s="31">
        <v>378.1</v>
      </c>
      <c r="P116" s="31">
        <v>378.1</v>
      </c>
      <c r="Q116" s="31">
        <v>378.1</v>
      </c>
      <c r="R116" s="31">
        <v>378.1</v>
      </c>
      <c r="S116" s="31">
        <v>378.1</v>
      </c>
      <c r="T116" s="31">
        <v>378.1</v>
      </c>
      <c r="U116" s="31">
        <v>378.1</v>
      </c>
      <c r="V116" s="31">
        <v>378.1</v>
      </c>
    </row>
    <row r="117" spans="1:22" ht="34.5" customHeight="1" x14ac:dyDescent="0.15">
      <c r="A117" s="54"/>
      <c r="B117" s="51"/>
      <c r="C117" s="51"/>
      <c r="D117" s="51"/>
      <c r="E117" s="60"/>
      <c r="F117" s="51"/>
      <c r="G117" s="51"/>
      <c r="H117" s="9">
        <v>3721</v>
      </c>
      <c r="I117" s="8" t="s">
        <v>116</v>
      </c>
      <c r="J117" s="30">
        <v>6000</v>
      </c>
      <c r="K117" s="31">
        <v>500</v>
      </c>
      <c r="L117" s="31">
        <v>500</v>
      </c>
      <c r="M117" s="31">
        <v>500</v>
      </c>
      <c r="N117" s="31">
        <v>500</v>
      </c>
      <c r="O117" s="31">
        <v>500</v>
      </c>
      <c r="P117" s="31">
        <v>500</v>
      </c>
      <c r="Q117" s="31">
        <v>500</v>
      </c>
      <c r="R117" s="31">
        <v>500</v>
      </c>
      <c r="S117" s="31">
        <v>500</v>
      </c>
      <c r="T117" s="31">
        <v>500</v>
      </c>
      <c r="U117" s="31">
        <v>500</v>
      </c>
      <c r="V117" s="31">
        <v>500</v>
      </c>
    </row>
    <row r="118" spans="1:22" ht="21" customHeight="1" x14ac:dyDescent="0.15">
      <c r="A118" s="54"/>
      <c r="B118" s="51"/>
      <c r="C118" s="51"/>
      <c r="D118" s="51"/>
      <c r="E118" s="60"/>
      <c r="F118" s="51"/>
      <c r="G118" s="51"/>
      <c r="H118" s="9">
        <v>3612</v>
      </c>
      <c r="I118" s="16" t="s">
        <v>31</v>
      </c>
      <c r="J118" s="30">
        <v>1960.8</v>
      </c>
      <c r="K118" s="31">
        <v>163.4</v>
      </c>
      <c r="L118" s="31">
        <v>163.4</v>
      </c>
      <c r="M118" s="31">
        <v>163.4</v>
      </c>
      <c r="N118" s="31">
        <v>163.4</v>
      </c>
      <c r="O118" s="31">
        <v>163.4</v>
      </c>
      <c r="P118" s="31">
        <v>163.4</v>
      </c>
      <c r="Q118" s="31">
        <v>163.4</v>
      </c>
      <c r="R118" s="31">
        <v>163.4</v>
      </c>
      <c r="S118" s="31">
        <v>163.4</v>
      </c>
      <c r="T118" s="31">
        <v>163.4</v>
      </c>
      <c r="U118" s="31">
        <v>163.4</v>
      </c>
      <c r="V118" s="31">
        <v>163.4</v>
      </c>
    </row>
    <row r="119" spans="1:22" ht="21" customHeight="1" x14ac:dyDescent="0.15">
      <c r="A119" s="54"/>
      <c r="B119" s="51"/>
      <c r="C119" s="51"/>
      <c r="D119" s="51"/>
      <c r="E119" s="60"/>
      <c r="F119" s="51"/>
      <c r="G119" s="51"/>
      <c r="H119" s="9">
        <v>3751</v>
      </c>
      <c r="I119" s="16" t="s">
        <v>32</v>
      </c>
      <c r="J119" s="30">
        <v>3030</v>
      </c>
      <c r="K119" s="31">
        <v>252.5</v>
      </c>
      <c r="L119" s="31">
        <v>252.5</v>
      </c>
      <c r="M119" s="31">
        <v>252.5</v>
      </c>
      <c r="N119" s="31">
        <v>252.5</v>
      </c>
      <c r="O119" s="31">
        <v>252.5</v>
      </c>
      <c r="P119" s="31">
        <v>252.5</v>
      </c>
      <c r="Q119" s="31">
        <v>252.5</v>
      </c>
      <c r="R119" s="31">
        <v>252.5</v>
      </c>
      <c r="S119" s="31">
        <v>252.5</v>
      </c>
      <c r="T119" s="31">
        <v>252.5</v>
      </c>
      <c r="U119" s="31">
        <v>252.5</v>
      </c>
      <c r="V119" s="31">
        <v>252.5</v>
      </c>
    </row>
    <row r="120" spans="1:22" ht="21" customHeight="1" x14ac:dyDescent="0.15">
      <c r="A120" s="55"/>
      <c r="B120" s="52"/>
      <c r="C120" s="52"/>
      <c r="D120" s="52"/>
      <c r="E120" s="61"/>
      <c r="F120" s="52"/>
      <c r="G120" s="52"/>
      <c r="H120" s="9">
        <v>3791</v>
      </c>
      <c r="I120" s="16" t="s">
        <v>42</v>
      </c>
      <c r="J120" s="30">
        <v>3204</v>
      </c>
      <c r="K120" s="31">
        <v>267</v>
      </c>
      <c r="L120" s="31">
        <v>267</v>
      </c>
      <c r="M120" s="31">
        <v>267</v>
      </c>
      <c r="N120" s="31">
        <v>267</v>
      </c>
      <c r="O120" s="31">
        <v>267</v>
      </c>
      <c r="P120" s="31">
        <v>267</v>
      </c>
      <c r="Q120" s="31">
        <v>267</v>
      </c>
      <c r="R120" s="31">
        <v>267</v>
      </c>
      <c r="S120" s="31">
        <v>267</v>
      </c>
      <c r="T120" s="31">
        <v>267</v>
      </c>
      <c r="U120" s="31">
        <v>267</v>
      </c>
      <c r="V120" s="31">
        <v>267</v>
      </c>
    </row>
    <row r="121" spans="1:22" ht="21" customHeight="1" x14ac:dyDescent="0.15">
      <c r="A121" s="56" t="s">
        <v>33</v>
      </c>
      <c r="B121" s="56"/>
      <c r="C121" s="56"/>
      <c r="D121" s="56"/>
      <c r="E121" s="56"/>
      <c r="F121" s="56"/>
      <c r="G121" s="56"/>
      <c r="H121" s="56"/>
      <c r="I121" s="56"/>
      <c r="J121" s="30">
        <f>SUM(J113:J120)</f>
        <v>30990</v>
      </c>
      <c r="K121" s="31">
        <f t="shared" ref="K121:V121" si="16">SUM(K113:K120)</f>
        <v>2582.5</v>
      </c>
      <c r="L121" s="31">
        <f t="shared" si="16"/>
        <v>2582.5</v>
      </c>
      <c r="M121" s="31">
        <f t="shared" si="16"/>
        <v>2582.5</v>
      </c>
      <c r="N121" s="31">
        <f t="shared" si="16"/>
        <v>2582.5</v>
      </c>
      <c r="O121" s="31">
        <f t="shared" si="16"/>
        <v>2582.5</v>
      </c>
      <c r="P121" s="31">
        <f t="shared" si="16"/>
        <v>2582.5</v>
      </c>
      <c r="Q121" s="31">
        <f t="shared" si="16"/>
        <v>2582.5</v>
      </c>
      <c r="R121" s="31">
        <f t="shared" si="16"/>
        <v>2582.5</v>
      </c>
      <c r="S121" s="31">
        <f t="shared" si="16"/>
        <v>2582.5</v>
      </c>
      <c r="T121" s="31">
        <f t="shared" si="16"/>
        <v>2582.5</v>
      </c>
      <c r="U121" s="31">
        <f t="shared" si="16"/>
        <v>2582.5</v>
      </c>
      <c r="V121" s="31">
        <f t="shared" si="16"/>
        <v>2582.5</v>
      </c>
    </row>
    <row r="122" spans="1:22" ht="21" customHeight="1" x14ac:dyDescent="0.15">
      <c r="A122" s="53">
        <v>1</v>
      </c>
      <c r="B122" s="50" t="s">
        <v>21</v>
      </c>
      <c r="C122" s="50" t="s">
        <v>126</v>
      </c>
      <c r="D122" s="50" t="s">
        <v>127</v>
      </c>
      <c r="E122" s="50">
        <v>408</v>
      </c>
      <c r="F122" s="50" t="s">
        <v>128</v>
      </c>
      <c r="G122" s="50" t="s">
        <v>25</v>
      </c>
      <c r="H122" s="9">
        <v>2211</v>
      </c>
      <c r="I122" s="16" t="s">
        <v>28</v>
      </c>
      <c r="J122" s="30">
        <v>7560</v>
      </c>
      <c r="K122" s="31">
        <v>630</v>
      </c>
      <c r="L122" s="31">
        <v>630</v>
      </c>
      <c r="M122" s="31">
        <v>630</v>
      </c>
      <c r="N122" s="31">
        <v>630</v>
      </c>
      <c r="O122" s="31">
        <v>630</v>
      </c>
      <c r="P122" s="31">
        <v>630</v>
      </c>
      <c r="Q122" s="31">
        <v>630</v>
      </c>
      <c r="R122" s="31">
        <v>630</v>
      </c>
      <c r="S122" s="31">
        <v>630</v>
      </c>
      <c r="T122" s="31">
        <v>630</v>
      </c>
      <c r="U122" s="31">
        <v>630</v>
      </c>
      <c r="V122" s="31">
        <v>630</v>
      </c>
    </row>
    <row r="123" spans="1:22" ht="21" customHeight="1" x14ac:dyDescent="0.15">
      <c r="A123" s="54"/>
      <c r="B123" s="51"/>
      <c r="C123" s="51"/>
      <c r="D123" s="51"/>
      <c r="E123" s="51"/>
      <c r="F123" s="51"/>
      <c r="G123" s="51"/>
      <c r="H123" s="9">
        <v>2531</v>
      </c>
      <c r="I123" s="16" t="s">
        <v>120</v>
      </c>
      <c r="J123" s="30">
        <v>10374</v>
      </c>
      <c r="K123" s="31">
        <v>864.5</v>
      </c>
      <c r="L123" s="31">
        <v>864.5</v>
      </c>
      <c r="M123" s="31">
        <v>864.5</v>
      </c>
      <c r="N123" s="31">
        <v>864.5</v>
      </c>
      <c r="O123" s="31">
        <v>864.5</v>
      </c>
      <c r="P123" s="31">
        <v>864.5</v>
      </c>
      <c r="Q123" s="31">
        <v>864.5</v>
      </c>
      <c r="R123" s="31">
        <v>864.5</v>
      </c>
      <c r="S123" s="31">
        <v>864.5</v>
      </c>
      <c r="T123" s="31">
        <v>864.5</v>
      </c>
      <c r="U123" s="31">
        <v>864.5</v>
      </c>
      <c r="V123" s="31">
        <v>864.5</v>
      </c>
    </row>
    <row r="124" spans="1:22" ht="21" customHeight="1" x14ac:dyDescent="0.15">
      <c r="A124" s="54"/>
      <c r="B124" s="51"/>
      <c r="C124" s="51"/>
      <c r="D124" s="51"/>
      <c r="E124" s="51"/>
      <c r="F124" s="51"/>
      <c r="G124" s="51"/>
      <c r="H124" s="9">
        <v>2541</v>
      </c>
      <c r="I124" s="8" t="s">
        <v>129</v>
      </c>
      <c r="J124" s="30">
        <v>5755.2</v>
      </c>
      <c r="K124" s="31">
        <v>479.6</v>
      </c>
      <c r="L124" s="31">
        <v>479.6</v>
      </c>
      <c r="M124" s="31">
        <v>479.6</v>
      </c>
      <c r="N124" s="31">
        <v>479.6</v>
      </c>
      <c r="O124" s="31">
        <v>479.6</v>
      </c>
      <c r="P124" s="31">
        <v>479.6</v>
      </c>
      <c r="Q124" s="31">
        <v>479.6</v>
      </c>
      <c r="R124" s="31">
        <v>479.6</v>
      </c>
      <c r="S124" s="31">
        <v>479.6</v>
      </c>
      <c r="T124" s="31">
        <v>479.6</v>
      </c>
      <c r="U124" s="31">
        <v>479.6</v>
      </c>
      <c r="V124" s="31">
        <v>479.6</v>
      </c>
    </row>
    <row r="125" spans="1:22" ht="21" customHeight="1" x14ac:dyDescent="0.15">
      <c r="A125" s="54"/>
      <c r="B125" s="51"/>
      <c r="C125" s="51"/>
      <c r="D125" s="51"/>
      <c r="E125" s="51"/>
      <c r="F125" s="51"/>
      <c r="G125" s="51"/>
      <c r="H125" s="9">
        <v>2551</v>
      </c>
      <c r="I125" s="8" t="s">
        <v>121</v>
      </c>
      <c r="J125" s="30">
        <v>1293.5999999999999</v>
      </c>
      <c r="K125" s="31">
        <v>107.8</v>
      </c>
      <c r="L125" s="31">
        <v>107.8</v>
      </c>
      <c r="M125" s="31">
        <v>107.8</v>
      </c>
      <c r="N125" s="31">
        <v>107.8</v>
      </c>
      <c r="O125" s="31">
        <v>107.8</v>
      </c>
      <c r="P125" s="31">
        <v>107.8</v>
      </c>
      <c r="Q125" s="31">
        <v>107.8</v>
      </c>
      <c r="R125" s="31">
        <v>107.8</v>
      </c>
      <c r="S125" s="31">
        <v>107.8</v>
      </c>
      <c r="T125" s="31">
        <v>107.8</v>
      </c>
      <c r="U125" s="31">
        <v>107.8</v>
      </c>
      <c r="V125" s="31">
        <v>107.8</v>
      </c>
    </row>
    <row r="126" spans="1:22" ht="21" customHeight="1" x14ac:dyDescent="0.15">
      <c r="A126" s="54"/>
      <c r="B126" s="51"/>
      <c r="C126" s="51"/>
      <c r="D126" s="51"/>
      <c r="E126" s="51"/>
      <c r="F126" s="51"/>
      <c r="G126" s="51"/>
      <c r="H126" s="9">
        <v>2561</v>
      </c>
      <c r="I126" s="16" t="s">
        <v>52</v>
      </c>
      <c r="J126" s="30">
        <v>1312.8</v>
      </c>
      <c r="K126" s="31">
        <v>109.4</v>
      </c>
      <c r="L126" s="31">
        <v>109.4</v>
      </c>
      <c r="M126" s="31">
        <v>109.4</v>
      </c>
      <c r="N126" s="31">
        <v>109.4</v>
      </c>
      <c r="O126" s="31">
        <v>109.4</v>
      </c>
      <c r="P126" s="31">
        <v>109.4</v>
      </c>
      <c r="Q126" s="31">
        <v>109.4</v>
      </c>
      <c r="R126" s="31">
        <v>109.4</v>
      </c>
      <c r="S126" s="31">
        <v>109.4</v>
      </c>
      <c r="T126" s="31">
        <v>109.4</v>
      </c>
      <c r="U126" s="31">
        <v>109.4</v>
      </c>
      <c r="V126" s="31">
        <v>109.4</v>
      </c>
    </row>
    <row r="127" spans="1:22" ht="27" customHeight="1" x14ac:dyDescent="0.15">
      <c r="A127" s="54"/>
      <c r="B127" s="51"/>
      <c r="C127" s="51"/>
      <c r="D127" s="51"/>
      <c r="E127" s="51"/>
      <c r="F127" s="51"/>
      <c r="G127" s="51"/>
      <c r="H127" s="9">
        <v>2751</v>
      </c>
      <c r="I127" s="15" t="s">
        <v>122</v>
      </c>
      <c r="J127" s="30">
        <v>2880</v>
      </c>
      <c r="K127" s="31">
        <v>240</v>
      </c>
      <c r="L127" s="31">
        <v>240</v>
      </c>
      <c r="M127" s="31">
        <v>240</v>
      </c>
      <c r="N127" s="31">
        <v>240</v>
      </c>
      <c r="O127" s="31">
        <v>240</v>
      </c>
      <c r="P127" s="31">
        <v>240</v>
      </c>
      <c r="Q127" s="31">
        <v>240</v>
      </c>
      <c r="R127" s="31">
        <v>240</v>
      </c>
      <c r="S127" s="31">
        <v>240</v>
      </c>
      <c r="T127" s="31">
        <v>240</v>
      </c>
      <c r="U127" s="31">
        <v>240</v>
      </c>
      <c r="V127" s="31">
        <v>240</v>
      </c>
    </row>
    <row r="128" spans="1:22" ht="21" customHeight="1" x14ac:dyDescent="0.15">
      <c r="A128" s="54"/>
      <c r="B128" s="51"/>
      <c r="C128" s="51"/>
      <c r="D128" s="51"/>
      <c r="E128" s="51"/>
      <c r="F128" s="51"/>
      <c r="G128" s="51"/>
      <c r="H128" s="9">
        <v>3361</v>
      </c>
      <c r="I128" s="15" t="s">
        <v>123</v>
      </c>
      <c r="J128" s="30">
        <v>1654.8</v>
      </c>
      <c r="K128" s="31">
        <v>137.9</v>
      </c>
      <c r="L128" s="31">
        <v>137.9</v>
      </c>
      <c r="M128" s="31">
        <v>137.9</v>
      </c>
      <c r="N128" s="31">
        <v>137.9</v>
      </c>
      <c r="O128" s="31">
        <v>137.9</v>
      </c>
      <c r="P128" s="31">
        <v>137.9</v>
      </c>
      <c r="Q128" s="31">
        <v>137.9</v>
      </c>
      <c r="R128" s="31">
        <v>137.9</v>
      </c>
      <c r="S128" s="31">
        <v>137.9</v>
      </c>
      <c r="T128" s="31">
        <v>137.9</v>
      </c>
      <c r="U128" s="31">
        <v>137.9</v>
      </c>
      <c r="V128" s="31">
        <v>137.9</v>
      </c>
    </row>
    <row r="129" spans="1:22" ht="21" customHeight="1" x14ac:dyDescent="0.15">
      <c r="A129" s="54"/>
      <c r="B129" s="51"/>
      <c r="C129" s="51"/>
      <c r="D129" s="51"/>
      <c r="E129" s="51"/>
      <c r="F129" s="51"/>
      <c r="G129" s="51"/>
      <c r="H129" s="9">
        <v>3751</v>
      </c>
      <c r="I129" s="16" t="s">
        <v>32</v>
      </c>
      <c r="J129" s="30">
        <v>12840</v>
      </c>
      <c r="K129" s="31">
        <v>1070</v>
      </c>
      <c r="L129" s="31">
        <v>1070</v>
      </c>
      <c r="M129" s="31">
        <v>1070</v>
      </c>
      <c r="N129" s="31">
        <v>1070</v>
      </c>
      <c r="O129" s="31">
        <v>1070</v>
      </c>
      <c r="P129" s="31">
        <v>1070</v>
      </c>
      <c r="Q129" s="31">
        <v>1070</v>
      </c>
      <c r="R129" s="31">
        <v>1070</v>
      </c>
      <c r="S129" s="31">
        <v>1070</v>
      </c>
      <c r="T129" s="31">
        <v>1070</v>
      </c>
      <c r="U129" s="31">
        <v>1070</v>
      </c>
      <c r="V129" s="31">
        <v>1070</v>
      </c>
    </row>
    <row r="130" spans="1:22" ht="21" customHeight="1" x14ac:dyDescent="0.15">
      <c r="A130" s="54"/>
      <c r="B130" s="51"/>
      <c r="C130" s="51"/>
      <c r="D130" s="51"/>
      <c r="E130" s="51"/>
      <c r="F130" s="51"/>
      <c r="G130" s="51"/>
      <c r="H130" s="9">
        <v>4411</v>
      </c>
      <c r="I130" s="16" t="s">
        <v>59</v>
      </c>
      <c r="J130" s="30">
        <v>295800</v>
      </c>
      <c r="K130" s="31">
        <v>24650</v>
      </c>
      <c r="L130" s="31">
        <v>24650</v>
      </c>
      <c r="M130" s="31">
        <v>24650</v>
      </c>
      <c r="N130" s="31">
        <v>24650</v>
      </c>
      <c r="O130" s="31">
        <v>24650</v>
      </c>
      <c r="P130" s="31">
        <v>24650</v>
      </c>
      <c r="Q130" s="31">
        <v>24650</v>
      </c>
      <c r="R130" s="31">
        <v>24650</v>
      </c>
      <c r="S130" s="31">
        <v>24650</v>
      </c>
      <c r="T130" s="31">
        <v>24650</v>
      </c>
      <c r="U130" s="31">
        <v>24650</v>
      </c>
      <c r="V130" s="31">
        <v>24650</v>
      </c>
    </row>
    <row r="131" spans="1:22" ht="21" customHeight="1" x14ac:dyDescent="0.15">
      <c r="A131" s="54"/>
      <c r="B131" s="51"/>
      <c r="C131" s="51"/>
      <c r="D131" s="51"/>
      <c r="E131" s="51"/>
      <c r="F131" s="51"/>
      <c r="G131" s="51"/>
      <c r="H131" s="9">
        <v>4417</v>
      </c>
      <c r="I131" s="16" t="s">
        <v>124</v>
      </c>
      <c r="J131" s="30">
        <v>3494.4</v>
      </c>
      <c r="K131" s="31">
        <v>291.2</v>
      </c>
      <c r="L131" s="31">
        <v>291.2</v>
      </c>
      <c r="M131" s="31">
        <v>291.2</v>
      </c>
      <c r="N131" s="31">
        <v>291.2</v>
      </c>
      <c r="O131" s="31">
        <v>291.2</v>
      </c>
      <c r="P131" s="31">
        <v>291.2</v>
      </c>
      <c r="Q131" s="31">
        <v>291.2</v>
      </c>
      <c r="R131" s="31">
        <v>291.2</v>
      </c>
      <c r="S131" s="31">
        <v>291.2</v>
      </c>
      <c r="T131" s="31">
        <v>291.2</v>
      </c>
      <c r="U131" s="31">
        <v>291.2</v>
      </c>
      <c r="V131" s="31">
        <v>291.2</v>
      </c>
    </row>
    <row r="132" spans="1:22" ht="21" customHeight="1" x14ac:dyDescent="0.15">
      <c r="A132" s="54"/>
      <c r="B132" s="51"/>
      <c r="C132" s="51"/>
      <c r="D132" s="51"/>
      <c r="E132" s="51"/>
      <c r="F132" s="51"/>
      <c r="G132" s="52"/>
      <c r="H132" s="9">
        <v>4431</v>
      </c>
      <c r="I132" s="16" t="s">
        <v>125</v>
      </c>
      <c r="J132" s="30">
        <v>1872</v>
      </c>
      <c r="K132" s="31">
        <v>156</v>
      </c>
      <c r="L132" s="31">
        <v>156</v>
      </c>
      <c r="M132" s="31">
        <v>156</v>
      </c>
      <c r="N132" s="31">
        <v>156</v>
      </c>
      <c r="O132" s="31">
        <v>156</v>
      </c>
      <c r="P132" s="31">
        <v>156</v>
      </c>
      <c r="Q132" s="31">
        <v>156</v>
      </c>
      <c r="R132" s="31">
        <v>156</v>
      </c>
      <c r="S132" s="31">
        <v>156</v>
      </c>
      <c r="T132" s="31">
        <v>156</v>
      </c>
      <c r="U132" s="31">
        <v>156</v>
      </c>
      <c r="V132" s="31">
        <v>156</v>
      </c>
    </row>
    <row r="133" spans="1:22" ht="21" customHeight="1" x14ac:dyDescent="0.15">
      <c r="A133" s="55"/>
      <c r="B133" s="52"/>
      <c r="C133" s="52"/>
      <c r="D133" s="52"/>
      <c r="E133" s="52"/>
      <c r="F133" s="52"/>
      <c r="G133" s="9" t="s">
        <v>109</v>
      </c>
      <c r="H133" s="9">
        <v>3791</v>
      </c>
      <c r="I133" s="16" t="s">
        <v>42</v>
      </c>
      <c r="J133" s="30">
        <v>4080</v>
      </c>
      <c r="K133" s="31">
        <v>340</v>
      </c>
      <c r="L133" s="31">
        <v>340</v>
      </c>
      <c r="M133" s="31">
        <v>340</v>
      </c>
      <c r="N133" s="31">
        <v>340</v>
      </c>
      <c r="O133" s="31">
        <v>340</v>
      </c>
      <c r="P133" s="31">
        <v>340</v>
      </c>
      <c r="Q133" s="31">
        <v>340</v>
      </c>
      <c r="R133" s="31">
        <v>340</v>
      </c>
      <c r="S133" s="31">
        <v>340</v>
      </c>
      <c r="T133" s="31">
        <v>340</v>
      </c>
      <c r="U133" s="31">
        <v>340</v>
      </c>
      <c r="V133" s="31">
        <v>340</v>
      </c>
    </row>
    <row r="134" spans="1:22" ht="21" customHeight="1" x14ac:dyDescent="0.15">
      <c r="A134" s="56" t="s">
        <v>33</v>
      </c>
      <c r="B134" s="56"/>
      <c r="C134" s="56"/>
      <c r="D134" s="56"/>
      <c r="E134" s="56"/>
      <c r="F134" s="56"/>
      <c r="G134" s="56"/>
      <c r="H134" s="56"/>
      <c r="I134" s="56"/>
      <c r="J134" s="30">
        <f>SUM(J122:J133)</f>
        <v>348916.80000000005</v>
      </c>
      <c r="K134" s="31">
        <f t="shared" ref="K134:V134" si="17">SUM(K122:K133)</f>
        <v>29076.400000000001</v>
      </c>
      <c r="L134" s="31">
        <f t="shared" si="17"/>
        <v>29076.400000000001</v>
      </c>
      <c r="M134" s="31">
        <f t="shared" si="17"/>
        <v>29076.400000000001</v>
      </c>
      <c r="N134" s="31">
        <f t="shared" si="17"/>
        <v>29076.400000000001</v>
      </c>
      <c r="O134" s="31">
        <f t="shared" si="17"/>
        <v>29076.400000000001</v>
      </c>
      <c r="P134" s="31">
        <f t="shared" si="17"/>
        <v>29076.400000000001</v>
      </c>
      <c r="Q134" s="31">
        <f t="shared" si="17"/>
        <v>29076.400000000001</v>
      </c>
      <c r="R134" s="31">
        <f t="shared" si="17"/>
        <v>29076.400000000001</v>
      </c>
      <c r="S134" s="31">
        <f t="shared" si="17"/>
        <v>29076.400000000001</v>
      </c>
      <c r="T134" s="31">
        <f t="shared" si="17"/>
        <v>29076.400000000001</v>
      </c>
      <c r="U134" s="31">
        <f t="shared" si="17"/>
        <v>29076.400000000001</v>
      </c>
      <c r="V134" s="31">
        <f t="shared" si="17"/>
        <v>29076.400000000001</v>
      </c>
    </row>
    <row r="135" spans="1:22" ht="77.25" customHeight="1" x14ac:dyDescent="0.15">
      <c r="A135" s="19">
        <v>4</v>
      </c>
      <c r="B135" s="8" t="s">
        <v>21</v>
      </c>
      <c r="C135" s="9" t="s">
        <v>126</v>
      </c>
      <c r="D135" s="8" t="s">
        <v>127</v>
      </c>
      <c r="E135" s="9">
        <v>408</v>
      </c>
      <c r="F135" s="8" t="s">
        <v>128</v>
      </c>
      <c r="G135" s="9" t="s">
        <v>25</v>
      </c>
      <c r="H135" s="9">
        <v>4411</v>
      </c>
      <c r="I135" s="16" t="s">
        <v>59</v>
      </c>
      <c r="J135" s="30">
        <v>17280</v>
      </c>
      <c r="K135" s="31">
        <v>1440</v>
      </c>
      <c r="L135" s="31">
        <v>1440</v>
      </c>
      <c r="M135" s="31">
        <v>1440</v>
      </c>
      <c r="N135" s="31">
        <v>1440</v>
      </c>
      <c r="O135" s="31">
        <v>1440</v>
      </c>
      <c r="P135" s="31">
        <v>1440</v>
      </c>
      <c r="Q135" s="31">
        <v>1440</v>
      </c>
      <c r="R135" s="31">
        <v>1440</v>
      </c>
      <c r="S135" s="31">
        <v>1440</v>
      </c>
      <c r="T135" s="31">
        <v>1440</v>
      </c>
      <c r="U135" s="31">
        <v>1440</v>
      </c>
      <c r="V135" s="31">
        <v>1440</v>
      </c>
    </row>
    <row r="136" spans="1:22" ht="21" customHeight="1" x14ac:dyDescent="0.15">
      <c r="A136" s="56" t="s">
        <v>33</v>
      </c>
      <c r="B136" s="56"/>
      <c r="C136" s="56"/>
      <c r="D136" s="56"/>
      <c r="E136" s="56"/>
      <c r="F136" s="56"/>
      <c r="G136" s="56"/>
      <c r="H136" s="56"/>
      <c r="I136" s="56"/>
      <c r="J136" s="30">
        <f>J135</f>
        <v>17280</v>
      </c>
      <c r="K136" s="31">
        <f t="shared" ref="K136:V136" si="18">K135</f>
        <v>1440</v>
      </c>
      <c r="L136" s="31">
        <f t="shared" si="18"/>
        <v>1440</v>
      </c>
      <c r="M136" s="31">
        <f t="shared" si="18"/>
        <v>1440</v>
      </c>
      <c r="N136" s="31">
        <f t="shared" si="18"/>
        <v>1440</v>
      </c>
      <c r="O136" s="31">
        <f t="shared" si="18"/>
        <v>1440</v>
      </c>
      <c r="P136" s="31">
        <f t="shared" si="18"/>
        <v>1440</v>
      </c>
      <c r="Q136" s="31">
        <f t="shared" si="18"/>
        <v>1440</v>
      </c>
      <c r="R136" s="31">
        <f t="shared" si="18"/>
        <v>1440</v>
      </c>
      <c r="S136" s="31">
        <f t="shared" si="18"/>
        <v>1440</v>
      </c>
      <c r="T136" s="31">
        <f t="shared" si="18"/>
        <v>1440</v>
      </c>
      <c r="U136" s="31">
        <f t="shared" si="18"/>
        <v>1440</v>
      </c>
      <c r="V136" s="31">
        <f t="shared" si="18"/>
        <v>1440</v>
      </c>
    </row>
    <row r="137" spans="1:22" ht="21" customHeight="1" x14ac:dyDescent="0.15">
      <c r="A137" s="53">
        <v>1</v>
      </c>
      <c r="B137" s="50" t="s">
        <v>21</v>
      </c>
      <c r="C137" s="59" t="s">
        <v>138</v>
      </c>
      <c r="D137" s="59" t="s">
        <v>139</v>
      </c>
      <c r="E137" s="50">
        <v>402</v>
      </c>
      <c r="F137" s="50" t="s">
        <v>140</v>
      </c>
      <c r="G137" s="50" t="s">
        <v>25</v>
      </c>
      <c r="H137" s="9">
        <v>2121</v>
      </c>
      <c r="I137" s="16" t="s">
        <v>130</v>
      </c>
      <c r="J137" s="30">
        <v>1304.4000000000001</v>
      </c>
      <c r="K137" s="31">
        <v>108.7</v>
      </c>
      <c r="L137" s="31">
        <v>108.7</v>
      </c>
      <c r="M137" s="31">
        <v>108.7</v>
      </c>
      <c r="N137" s="31">
        <v>108.7</v>
      </c>
      <c r="O137" s="31">
        <v>108.7</v>
      </c>
      <c r="P137" s="31">
        <v>108.7</v>
      </c>
      <c r="Q137" s="31">
        <v>108.7</v>
      </c>
      <c r="R137" s="31">
        <v>108.7</v>
      </c>
      <c r="S137" s="31">
        <v>108.7</v>
      </c>
      <c r="T137" s="31">
        <v>108.7</v>
      </c>
      <c r="U137" s="31">
        <v>108.7</v>
      </c>
      <c r="V137" s="31">
        <v>108.7</v>
      </c>
    </row>
    <row r="138" spans="1:22" ht="21" customHeight="1" x14ac:dyDescent="0.15">
      <c r="A138" s="54"/>
      <c r="B138" s="51"/>
      <c r="C138" s="60"/>
      <c r="D138" s="60"/>
      <c r="E138" s="51"/>
      <c r="F138" s="51"/>
      <c r="G138" s="51"/>
      <c r="H138" s="9">
        <v>2151</v>
      </c>
      <c r="I138" s="16" t="s">
        <v>27</v>
      </c>
      <c r="J138" s="30">
        <v>1304.4000000000001</v>
      </c>
      <c r="K138" s="31">
        <v>108.7</v>
      </c>
      <c r="L138" s="31">
        <v>108.7</v>
      </c>
      <c r="M138" s="31">
        <v>108.7</v>
      </c>
      <c r="N138" s="31">
        <v>108.7</v>
      </c>
      <c r="O138" s="31">
        <v>108.7</v>
      </c>
      <c r="P138" s="31">
        <v>108.7</v>
      </c>
      <c r="Q138" s="31">
        <v>108.7</v>
      </c>
      <c r="R138" s="31">
        <v>108.7</v>
      </c>
      <c r="S138" s="31">
        <v>108.7</v>
      </c>
      <c r="T138" s="31">
        <v>108.7</v>
      </c>
      <c r="U138" s="31">
        <v>108.7</v>
      </c>
      <c r="V138" s="31">
        <v>108.7</v>
      </c>
    </row>
    <row r="139" spans="1:22" ht="21" customHeight="1" x14ac:dyDescent="0.15">
      <c r="A139" s="54"/>
      <c r="B139" s="51"/>
      <c r="C139" s="60"/>
      <c r="D139" s="60"/>
      <c r="E139" s="51"/>
      <c r="F139" s="51"/>
      <c r="G139" s="51"/>
      <c r="H139" s="9">
        <v>2211</v>
      </c>
      <c r="I139" s="16" t="s">
        <v>28</v>
      </c>
      <c r="J139" s="30">
        <v>3475.2</v>
      </c>
      <c r="K139" s="31">
        <v>289.60000000000002</v>
      </c>
      <c r="L139" s="31">
        <v>289.60000000000002</v>
      </c>
      <c r="M139" s="31">
        <v>289.60000000000002</v>
      </c>
      <c r="N139" s="31">
        <v>289.60000000000002</v>
      </c>
      <c r="O139" s="31">
        <v>289.60000000000002</v>
      </c>
      <c r="P139" s="31">
        <v>289.60000000000002</v>
      </c>
      <c r="Q139" s="31">
        <v>289.60000000000002</v>
      </c>
      <c r="R139" s="31">
        <v>289.60000000000002</v>
      </c>
      <c r="S139" s="31">
        <v>289.60000000000002</v>
      </c>
      <c r="T139" s="31">
        <v>289.60000000000002</v>
      </c>
      <c r="U139" s="31">
        <v>289.60000000000002</v>
      </c>
      <c r="V139" s="31">
        <v>289.60000000000002</v>
      </c>
    </row>
    <row r="140" spans="1:22" ht="21" customHeight="1" x14ac:dyDescent="0.15">
      <c r="A140" s="54"/>
      <c r="B140" s="51"/>
      <c r="C140" s="60"/>
      <c r="D140" s="60"/>
      <c r="E140" s="51"/>
      <c r="F140" s="51"/>
      <c r="G140" s="51"/>
      <c r="H140" s="9">
        <v>2541</v>
      </c>
      <c r="I140" s="16" t="s">
        <v>132</v>
      </c>
      <c r="J140" s="30">
        <v>34560</v>
      </c>
      <c r="K140" s="31">
        <v>2880</v>
      </c>
      <c r="L140" s="31">
        <v>2880</v>
      </c>
      <c r="M140" s="31">
        <v>2880</v>
      </c>
      <c r="N140" s="31">
        <v>2880</v>
      </c>
      <c r="O140" s="31">
        <v>2880</v>
      </c>
      <c r="P140" s="31">
        <v>2880</v>
      </c>
      <c r="Q140" s="31">
        <v>2880</v>
      </c>
      <c r="R140" s="31">
        <v>2880</v>
      </c>
      <c r="S140" s="31">
        <v>2880</v>
      </c>
      <c r="T140" s="31">
        <v>2880</v>
      </c>
      <c r="U140" s="31">
        <v>2880</v>
      </c>
      <c r="V140" s="31">
        <v>2880</v>
      </c>
    </row>
    <row r="141" spans="1:22" ht="21" customHeight="1" x14ac:dyDescent="0.15">
      <c r="A141" s="54"/>
      <c r="B141" s="51"/>
      <c r="C141" s="60"/>
      <c r="D141" s="60"/>
      <c r="E141" s="51"/>
      <c r="F141" s="51"/>
      <c r="G141" s="51"/>
      <c r="H141" s="9">
        <v>3361</v>
      </c>
      <c r="I141" s="8" t="s">
        <v>55</v>
      </c>
      <c r="J141" s="30">
        <v>2013.6</v>
      </c>
      <c r="K141" s="31">
        <v>167.8</v>
      </c>
      <c r="L141" s="31">
        <v>167.8</v>
      </c>
      <c r="M141" s="31">
        <v>167.8</v>
      </c>
      <c r="N141" s="31">
        <v>167.8</v>
      </c>
      <c r="O141" s="31">
        <v>167.8</v>
      </c>
      <c r="P141" s="31">
        <v>167.8</v>
      </c>
      <c r="Q141" s="31">
        <v>167.8</v>
      </c>
      <c r="R141" s="31">
        <v>167.8</v>
      </c>
      <c r="S141" s="31">
        <v>167.8</v>
      </c>
      <c r="T141" s="31">
        <v>167.8</v>
      </c>
      <c r="U141" s="31">
        <v>167.8</v>
      </c>
      <c r="V141" s="31">
        <v>167.8</v>
      </c>
    </row>
    <row r="142" spans="1:22" ht="21" customHeight="1" x14ac:dyDescent="0.15">
      <c r="A142" s="54"/>
      <c r="B142" s="51"/>
      <c r="C142" s="60"/>
      <c r="D142" s="60"/>
      <c r="E142" s="51"/>
      <c r="F142" s="51"/>
      <c r="G142" s="51"/>
      <c r="H142" s="9">
        <v>3581</v>
      </c>
      <c r="I142" s="16" t="s">
        <v>133</v>
      </c>
      <c r="J142" s="30">
        <v>7647.6</v>
      </c>
      <c r="K142" s="31">
        <v>637.29999999999995</v>
      </c>
      <c r="L142" s="31">
        <v>637.29999999999995</v>
      </c>
      <c r="M142" s="31">
        <v>637.29999999999995</v>
      </c>
      <c r="N142" s="31">
        <v>637.29999999999995</v>
      </c>
      <c r="O142" s="31">
        <v>637.29999999999995</v>
      </c>
      <c r="P142" s="31">
        <v>637.29999999999995</v>
      </c>
      <c r="Q142" s="31">
        <v>637.29999999999995</v>
      </c>
      <c r="R142" s="31">
        <v>637.29999999999995</v>
      </c>
      <c r="S142" s="31">
        <v>637.29999999999995</v>
      </c>
      <c r="T142" s="31">
        <v>637.29999999999995</v>
      </c>
      <c r="U142" s="31">
        <v>637.29999999999995</v>
      </c>
      <c r="V142" s="31">
        <v>637.29999999999995</v>
      </c>
    </row>
    <row r="143" spans="1:22" ht="21" customHeight="1" x14ac:dyDescent="0.15">
      <c r="A143" s="55"/>
      <c r="B143" s="52"/>
      <c r="C143" s="61"/>
      <c r="D143" s="61"/>
      <c r="E143" s="52"/>
      <c r="F143" s="52"/>
      <c r="G143" s="52"/>
      <c r="H143" s="9">
        <v>3751</v>
      </c>
      <c r="I143" s="16" t="s">
        <v>32</v>
      </c>
      <c r="J143" s="30">
        <v>3116.4</v>
      </c>
      <c r="K143" s="31">
        <v>259.7</v>
      </c>
      <c r="L143" s="31">
        <v>259.7</v>
      </c>
      <c r="M143" s="31">
        <v>259.7</v>
      </c>
      <c r="N143" s="31">
        <v>259.7</v>
      </c>
      <c r="O143" s="31">
        <v>259.7</v>
      </c>
      <c r="P143" s="31">
        <v>259.7</v>
      </c>
      <c r="Q143" s="31">
        <v>259.7</v>
      </c>
      <c r="R143" s="31">
        <v>259.7</v>
      </c>
      <c r="S143" s="31">
        <v>259.7</v>
      </c>
      <c r="T143" s="31">
        <v>259.7</v>
      </c>
      <c r="U143" s="31">
        <v>259.7</v>
      </c>
      <c r="V143" s="31">
        <v>259.7</v>
      </c>
    </row>
    <row r="144" spans="1:22" ht="21" customHeight="1" x14ac:dyDescent="0.15">
      <c r="A144" s="58" t="s">
        <v>33</v>
      </c>
      <c r="B144" s="58"/>
      <c r="C144" s="58"/>
      <c r="D144" s="58"/>
      <c r="E144" s="58"/>
      <c r="F144" s="58"/>
      <c r="G144" s="58"/>
      <c r="H144" s="58"/>
      <c r="I144" s="58"/>
      <c r="J144" s="30">
        <f>SUM(J137:J143)</f>
        <v>53421.599999999999</v>
      </c>
      <c r="K144" s="31">
        <f t="shared" ref="K144:V144" si="19">SUM(K137:K143)</f>
        <v>4451.8</v>
      </c>
      <c r="L144" s="31">
        <f t="shared" si="19"/>
        <v>4451.8</v>
      </c>
      <c r="M144" s="31">
        <f t="shared" si="19"/>
        <v>4451.8</v>
      </c>
      <c r="N144" s="31">
        <f t="shared" si="19"/>
        <v>4451.8</v>
      </c>
      <c r="O144" s="31">
        <f t="shared" si="19"/>
        <v>4451.8</v>
      </c>
      <c r="P144" s="31">
        <f t="shared" si="19"/>
        <v>4451.8</v>
      </c>
      <c r="Q144" s="31">
        <f t="shared" si="19"/>
        <v>4451.8</v>
      </c>
      <c r="R144" s="31">
        <f t="shared" si="19"/>
        <v>4451.8</v>
      </c>
      <c r="S144" s="31">
        <f t="shared" si="19"/>
        <v>4451.8</v>
      </c>
      <c r="T144" s="31">
        <f t="shared" si="19"/>
        <v>4451.8</v>
      </c>
      <c r="U144" s="31">
        <f t="shared" si="19"/>
        <v>4451.8</v>
      </c>
      <c r="V144" s="31">
        <f t="shared" si="19"/>
        <v>4451.8</v>
      </c>
    </row>
    <row r="145" spans="1:22" ht="21" customHeight="1" x14ac:dyDescent="0.15">
      <c r="A145" s="53">
        <v>1</v>
      </c>
      <c r="B145" s="50" t="s">
        <v>21</v>
      </c>
      <c r="C145" s="50" t="s">
        <v>138</v>
      </c>
      <c r="D145" s="50" t="s">
        <v>139</v>
      </c>
      <c r="E145" s="50">
        <v>405</v>
      </c>
      <c r="F145" s="50" t="s">
        <v>141</v>
      </c>
      <c r="G145" s="50" t="s">
        <v>25</v>
      </c>
      <c r="H145" s="9">
        <v>2211</v>
      </c>
      <c r="I145" s="16" t="s">
        <v>28</v>
      </c>
      <c r="J145" s="30">
        <v>3411.6</v>
      </c>
      <c r="K145" s="31">
        <v>284.3</v>
      </c>
      <c r="L145" s="31">
        <v>284.3</v>
      </c>
      <c r="M145" s="31">
        <v>284.3</v>
      </c>
      <c r="N145" s="31">
        <v>284.3</v>
      </c>
      <c r="O145" s="31">
        <v>284.3</v>
      </c>
      <c r="P145" s="31">
        <v>284.3</v>
      </c>
      <c r="Q145" s="31">
        <v>284.3</v>
      </c>
      <c r="R145" s="31">
        <v>284.3</v>
      </c>
      <c r="S145" s="31">
        <v>284.3</v>
      </c>
      <c r="T145" s="31">
        <v>284.3</v>
      </c>
      <c r="U145" s="31">
        <v>284.3</v>
      </c>
      <c r="V145" s="31">
        <v>284.3</v>
      </c>
    </row>
    <row r="146" spans="1:22" ht="21" customHeight="1" x14ac:dyDescent="0.15">
      <c r="A146" s="54"/>
      <c r="B146" s="51"/>
      <c r="C146" s="51"/>
      <c r="D146" s="51"/>
      <c r="E146" s="51"/>
      <c r="F146" s="51"/>
      <c r="G146" s="51"/>
      <c r="H146" s="9">
        <v>2541</v>
      </c>
      <c r="I146" s="16" t="s">
        <v>134</v>
      </c>
      <c r="J146" s="30">
        <v>12294</v>
      </c>
      <c r="K146" s="31">
        <v>1024.5</v>
      </c>
      <c r="L146" s="31">
        <v>1024.5</v>
      </c>
      <c r="M146" s="31">
        <v>1024.5</v>
      </c>
      <c r="N146" s="31">
        <v>1024.5</v>
      </c>
      <c r="O146" s="31">
        <v>1024.5</v>
      </c>
      <c r="P146" s="31">
        <v>1024.5</v>
      </c>
      <c r="Q146" s="31">
        <v>1024.5</v>
      </c>
      <c r="R146" s="31">
        <v>1024.5</v>
      </c>
      <c r="S146" s="31">
        <v>1024.5</v>
      </c>
      <c r="T146" s="31">
        <v>1024.5</v>
      </c>
      <c r="U146" s="31">
        <v>1024.5</v>
      </c>
      <c r="V146" s="31">
        <v>1024.5</v>
      </c>
    </row>
    <row r="147" spans="1:22" ht="21" customHeight="1" x14ac:dyDescent="0.15">
      <c r="A147" s="54"/>
      <c r="B147" s="51"/>
      <c r="C147" s="51"/>
      <c r="D147" s="51"/>
      <c r="E147" s="51"/>
      <c r="F147" s="51"/>
      <c r="G147" s="51"/>
      <c r="H147" s="9">
        <v>2741</v>
      </c>
      <c r="I147" s="16" t="s">
        <v>35</v>
      </c>
      <c r="J147" s="30">
        <v>1290</v>
      </c>
      <c r="K147" s="31">
        <v>107.5</v>
      </c>
      <c r="L147" s="31">
        <v>107.5</v>
      </c>
      <c r="M147" s="31">
        <v>107.5</v>
      </c>
      <c r="N147" s="31">
        <v>107.5</v>
      </c>
      <c r="O147" s="31">
        <v>107.5</v>
      </c>
      <c r="P147" s="31">
        <v>107.5</v>
      </c>
      <c r="Q147" s="31">
        <v>107.5</v>
      </c>
      <c r="R147" s="31">
        <v>107.5</v>
      </c>
      <c r="S147" s="31">
        <v>107.5</v>
      </c>
      <c r="T147" s="31">
        <v>107.5</v>
      </c>
      <c r="U147" s="31">
        <v>107.5</v>
      </c>
      <c r="V147" s="31">
        <v>107.5</v>
      </c>
    </row>
    <row r="148" spans="1:22" ht="25.5" customHeight="1" x14ac:dyDescent="0.15">
      <c r="A148" s="54"/>
      <c r="B148" s="51"/>
      <c r="C148" s="51"/>
      <c r="D148" s="51"/>
      <c r="E148" s="51"/>
      <c r="F148" s="51"/>
      <c r="G148" s="51"/>
      <c r="H148" s="9">
        <v>2751</v>
      </c>
      <c r="I148" s="8" t="s">
        <v>122</v>
      </c>
      <c r="J148" s="30">
        <v>2991.6</v>
      </c>
      <c r="K148" s="31">
        <v>249.3</v>
      </c>
      <c r="L148" s="31">
        <v>249.3</v>
      </c>
      <c r="M148" s="31">
        <v>249.3</v>
      </c>
      <c r="N148" s="31">
        <v>249.3</v>
      </c>
      <c r="O148" s="31">
        <v>249.3</v>
      </c>
      <c r="P148" s="31">
        <v>249.3</v>
      </c>
      <c r="Q148" s="31">
        <v>249.3</v>
      </c>
      <c r="R148" s="31">
        <v>249.3</v>
      </c>
      <c r="S148" s="31">
        <v>249.3</v>
      </c>
      <c r="T148" s="31">
        <v>249.3</v>
      </c>
      <c r="U148" s="31">
        <v>249.3</v>
      </c>
      <c r="V148" s="31">
        <v>249.3</v>
      </c>
    </row>
    <row r="149" spans="1:22" ht="21" customHeight="1" x14ac:dyDescent="0.15">
      <c r="A149" s="54"/>
      <c r="B149" s="51"/>
      <c r="C149" s="51"/>
      <c r="D149" s="51"/>
      <c r="E149" s="51"/>
      <c r="F149" s="51"/>
      <c r="G149" s="51"/>
      <c r="H149" s="9">
        <v>3751</v>
      </c>
      <c r="I149" s="16" t="s">
        <v>32</v>
      </c>
      <c r="J149" s="30">
        <v>1548</v>
      </c>
      <c r="K149" s="31">
        <v>129</v>
      </c>
      <c r="L149" s="31">
        <v>129</v>
      </c>
      <c r="M149" s="31">
        <v>129</v>
      </c>
      <c r="N149" s="31">
        <v>129</v>
      </c>
      <c r="O149" s="31">
        <v>129</v>
      </c>
      <c r="P149" s="31">
        <v>129</v>
      </c>
      <c r="Q149" s="31">
        <v>129</v>
      </c>
      <c r="R149" s="31">
        <v>129</v>
      </c>
      <c r="S149" s="31">
        <v>129</v>
      </c>
      <c r="T149" s="31">
        <v>129</v>
      </c>
      <c r="U149" s="31">
        <v>129</v>
      </c>
      <c r="V149" s="31">
        <v>129</v>
      </c>
    </row>
    <row r="150" spans="1:22" ht="21" customHeight="1" x14ac:dyDescent="0.15">
      <c r="A150" s="54"/>
      <c r="B150" s="51"/>
      <c r="C150" s="51"/>
      <c r="D150" s="51"/>
      <c r="E150" s="51"/>
      <c r="F150" s="51"/>
      <c r="G150" s="51"/>
      <c r="H150" s="9">
        <v>3791</v>
      </c>
      <c r="I150" s="16" t="s">
        <v>42</v>
      </c>
      <c r="J150" s="30">
        <v>1530</v>
      </c>
      <c r="K150" s="31">
        <v>127.5</v>
      </c>
      <c r="L150" s="31">
        <v>127.5</v>
      </c>
      <c r="M150" s="31">
        <v>127.5</v>
      </c>
      <c r="N150" s="31">
        <v>127.5</v>
      </c>
      <c r="O150" s="31">
        <v>127.5</v>
      </c>
      <c r="P150" s="31">
        <v>127.5</v>
      </c>
      <c r="Q150" s="31">
        <v>127.5</v>
      </c>
      <c r="R150" s="31">
        <v>127.5</v>
      </c>
      <c r="S150" s="31">
        <v>127.5</v>
      </c>
      <c r="T150" s="31">
        <v>127.5</v>
      </c>
      <c r="U150" s="31">
        <v>127.5</v>
      </c>
      <c r="V150" s="31">
        <v>127.5</v>
      </c>
    </row>
    <row r="151" spans="1:22" ht="21" customHeight="1" x14ac:dyDescent="0.15">
      <c r="A151" s="55"/>
      <c r="B151" s="52"/>
      <c r="C151" s="52"/>
      <c r="D151" s="52"/>
      <c r="E151" s="52"/>
      <c r="F151" s="52"/>
      <c r="G151" s="52"/>
      <c r="H151" s="9">
        <v>4411</v>
      </c>
      <c r="I151" s="16" t="s">
        <v>59</v>
      </c>
      <c r="J151" s="30">
        <v>22320</v>
      </c>
      <c r="K151" s="31">
        <v>1860</v>
      </c>
      <c r="L151" s="31">
        <v>1860</v>
      </c>
      <c r="M151" s="31">
        <v>1860</v>
      </c>
      <c r="N151" s="31">
        <v>1860</v>
      </c>
      <c r="O151" s="31">
        <v>1860</v>
      </c>
      <c r="P151" s="31">
        <v>1860</v>
      </c>
      <c r="Q151" s="31">
        <v>1860</v>
      </c>
      <c r="R151" s="31">
        <v>1860</v>
      </c>
      <c r="S151" s="31">
        <v>1860</v>
      </c>
      <c r="T151" s="31">
        <v>1860</v>
      </c>
      <c r="U151" s="31">
        <v>1860</v>
      </c>
      <c r="V151" s="31">
        <v>1860</v>
      </c>
    </row>
    <row r="152" spans="1:22" ht="21" customHeight="1" x14ac:dyDescent="0.15">
      <c r="A152" s="58" t="s">
        <v>33</v>
      </c>
      <c r="B152" s="58"/>
      <c r="C152" s="58"/>
      <c r="D152" s="58"/>
      <c r="E152" s="58"/>
      <c r="F152" s="58"/>
      <c r="G152" s="58"/>
      <c r="H152" s="58"/>
      <c r="I152" s="58"/>
      <c r="J152" s="30">
        <f>SUM(J145:J151)</f>
        <v>45385.2</v>
      </c>
      <c r="K152" s="31">
        <f t="shared" ref="K152:V152" si="20">SUM(K145:K151)</f>
        <v>3782.1</v>
      </c>
      <c r="L152" s="31">
        <f t="shared" si="20"/>
        <v>3782.1</v>
      </c>
      <c r="M152" s="31">
        <f t="shared" si="20"/>
        <v>3782.1</v>
      </c>
      <c r="N152" s="31">
        <f t="shared" si="20"/>
        <v>3782.1</v>
      </c>
      <c r="O152" s="31">
        <f t="shared" si="20"/>
        <v>3782.1</v>
      </c>
      <c r="P152" s="31">
        <f t="shared" si="20"/>
        <v>3782.1</v>
      </c>
      <c r="Q152" s="31">
        <f t="shared" si="20"/>
        <v>3782.1</v>
      </c>
      <c r="R152" s="31">
        <f t="shared" si="20"/>
        <v>3782.1</v>
      </c>
      <c r="S152" s="31">
        <f t="shared" si="20"/>
        <v>3782.1</v>
      </c>
      <c r="T152" s="31">
        <f t="shared" si="20"/>
        <v>3782.1</v>
      </c>
      <c r="U152" s="31">
        <f t="shared" si="20"/>
        <v>3782.1</v>
      </c>
      <c r="V152" s="31">
        <f t="shared" si="20"/>
        <v>3782.1</v>
      </c>
    </row>
    <row r="153" spans="1:22" ht="21" customHeight="1" x14ac:dyDescent="0.15">
      <c r="A153" s="53">
        <v>1</v>
      </c>
      <c r="B153" s="50" t="s">
        <v>21</v>
      </c>
      <c r="C153" s="50" t="s">
        <v>142</v>
      </c>
      <c r="D153" s="50" t="s">
        <v>143</v>
      </c>
      <c r="E153" s="50">
        <v>406</v>
      </c>
      <c r="F153" s="50" t="s">
        <v>144</v>
      </c>
      <c r="G153" s="59" t="s">
        <v>25</v>
      </c>
      <c r="H153" s="9">
        <v>2121</v>
      </c>
      <c r="I153" s="16" t="s">
        <v>130</v>
      </c>
      <c r="J153" s="30">
        <v>1317.6</v>
      </c>
      <c r="K153" s="31">
        <v>109.8</v>
      </c>
      <c r="L153" s="31">
        <v>109.8</v>
      </c>
      <c r="M153" s="31">
        <v>109.8</v>
      </c>
      <c r="N153" s="31">
        <v>109.8</v>
      </c>
      <c r="O153" s="31">
        <v>109.8</v>
      </c>
      <c r="P153" s="31">
        <v>109.8</v>
      </c>
      <c r="Q153" s="31">
        <v>109.8</v>
      </c>
      <c r="R153" s="31">
        <v>109.8</v>
      </c>
      <c r="S153" s="31">
        <v>109.8</v>
      </c>
      <c r="T153" s="31">
        <v>109.8</v>
      </c>
      <c r="U153" s="31">
        <v>109.8</v>
      </c>
      <c r="V153" s="31">
        <v>109.8</v>
      </c>
    </row>
    <row r="154" spans="1:22" ht="21" customHeight="1" x14ac:dyDescent="0.15">
      <c r="A154" s="54"/>
      <c r="B154" s="51"/>
      <c r="C154" s="51"/>
      <c r="D154" s="51"/>
      <c r="E154" s="51"/>
      <c r="F154" s="51"/>
      <c r="G154" s="60"/>
      <c r="H154" s="9">
        <v>2151</v>
      </c>
      <c r="I154" s="16" t="s">
        <v>27</v>
      </c>
      <c r="J154" s="30">
        <v>1276.8</v>
      </c>
      <c r="K154" s="31">
        <v>106.4</v>
      </c>
      <c r="L154" s="31">
        <v>106.4</v>
      </c>
      <c r="M154" s="31">
        <v>106.4</v>
      </c>
      <c r="N154" s="31">
        <v>106.4</v>
      </c>
      <c r="O154" s="31">
        <v>106.4</v>
      </c>
      <c r="P154" s="31">
        <v>106.4</v>
      </c>
      <c r="Q154" s="31">
        <v>106.4</v>
      </c>
      <c r="R154" s="31">
        <v>106.4</v>
      </c>
      <c r="S154" s="31">
        <v>106.4</v>
      </c>
      <c r="T154" s="31">
        <v>106.4</v>
      </c>
      <c r="U154" s="31">
        <v>106.4</v>
      </c>
      <c r="V154" s="31">
        <v>106.4</v>
      </c>
    </row>
    <row r="155" spans="1:22" ht="21" customHeight="1" x14ac:dyDescent="0.15">
      <c r="A155" s="54"/>
      <c r="B155" s="51"/>
      <c r="C155" s="51"/>
      <c r="D155" s="51"/>
      <c r="E155" s="51"/>
      <c r="F155" s="51"/>
      <c r="G155" s="60"/>
      <c r="H155" s="9">
        <v>2211</v>
      </c>
      <c r="I155" s="16" t="s">
        <v>28</v>
      </c>
      <c r="J155" s="30">
        <v>2947.2</v>
      </c>
      <c r="K155" s="31">
        <v>245.6</v>
      </c>
      <c r="L155" s="31">
        <v>245.6</v>
      </c>
      <c r="M155" s="31">
        <v>245.6</v>
      </c>
      <c r="N155" s="31">
        <v>245.6</v>
      </c>
      <c r="O155" s="31">
        <v>245.6</v>
      </c>
      <c r="P155" s="31">
        <v>245.6</v>
      </c>
      <c r="Q155" s="31">
        <v>245.6</v>
      </c>
      <c r="R155" s="31">
        <v>245.6</v>
      </c>
      <c r="S155" s="31">
        <v>245.6</v>
      </c>
      <c r="T155" s="31">
        <v>245.6</v>
      </c>
      <c r="U155" s="31">
        <v>245.6</v>
      </c>
      <c r="V155" s="31">
        <v>245.6</v>
      </c>
    </row>
    <row r="156" spans="1:22" ht="21" customHeight="1" x14ac:dyDescent="0.15">
      <c r="A156" s="54"/>
      <c r="B156" s="51"/>
      <c r="C156" s="51"/>
      <c r="D156" s="51"/>
      <c r="E156" s="51"/>
      <c r="F156" s="51"/>
      <c r="G156" s="60"/>
      <c r="H156" s="9">
        <v>2521</v>
      </c>
      <c r="I156" s="16" t="s">
        <v>135</v>
      </c>
      <c r="J156" s="30">
        <v>3231.6</v>
      </c>
      <c r="K156" s="31">
        <v>269.3</v>
      </c>
      <c r="L156" s="31">
        <v>269.3</v>
      </c>
      <c r="M156" s="31">
        <v>269.3</v>
      </c>
      <c r="N156" s="31">
        <v>269.3</v>
      </c>
      <c r="O156" s="31">
        <v>269.3</v>
      </c>
      <c r="P156" s="31">
        <v>269.3</v>
      </c>
      <c r="Q156" s="31">
        <v>269.3</v>
      </c>
      <c r="R156" s="31">
        <v>269.3</v>
      </c>
      <c r="S156" s="31">
        <v>269.3</v>
      </c>
      <c r="T156" s="31">
        <v>269.3</v>
      </c>
      <c r="U156" s="31">
        <v>269.3</v>
      </c>
      <c r="V156" s="31">
        <v>269.3</v>
      </c>
    </row>
    <row r="157" spans="1:22" ht="21" customHeight="1" x14ac:dyDescent="0.15">
      <c r="A157" s="54"/>
      <c r="B157" s="51"/>
      <c r="C157" s="51"/>
      <c r="D157" s="51"/>
      <c r="E157" s="51"/>
      <c r="F157" s="51"/>
      <c r="G157" s="60"/>
      <c r="H157" s="9">
        <v>2731</v>
      </c>
      <c r="I157" s="16" t="s">
        <v>136</v>
      </c>
      <c r="J157" s="30">
        <v>1548</v>
      </c>
      <c r="K157" s="31">
        <v>129</v>
      </c>
      <c r="L157" s="31">
        <v>129</v>
      </c>
      <c r="M157" s="31">
        <v>129</v>
      </c>
      <c r="N157" s="31">
        <v>129</v>
      </c>
      <c r="O157" s="31">
        <v>129</v>
      </c>
      <c r="P157" s="31">
        <v>129</v>
      </c>
      <c r="Q157" s="31">
        <v>129</v>
      </c>
      <c r="R157" s="31">
        <v>129</v>
      </c>
      <c r="S157" s="31">
        <v>129</v>
      </c>
      <c r="T157" s="31">
        <v>129</v>
      </c>
      <c r="U157" s="31">
        <v>129</v>
      </c>
      <c r="V157" s="31">
        <v>129</v>
      </c>
    </row>
    <row r="158" spans="1:22" ht="21" customHeight="1" x14ac:dyDescent="0.15">
      <c r="A158" s="54"/>
      <c r="B158" s="51"/>
      <c r="C158" s="51"/>
      <c r="D158" s="51"/>
      <c r="E158" s="51"/>
      <c r="F158" s="51"/>
      <c r="G158" s="60"/>
      <c r="H158" s="9">
        <v>3351</v>
      </c>
      <c r="I158" s="16" t="s">
        <v>137</v>
      </c>
      <c r="J158" s="30">
        <v>2008.8</v>
      </c>
      <c r="K158" s="31">
        <v>167.4</v>
      </c>
      <c r="L158" s="31">
        <v>167.4</v>
      </c>
      <c r="M158" s="31">
        <v>167.4</v>
      </c>
      <c r="N158" s="31">
        <v>167.4</v>
      </c>
      <c r="O158" s="31">
        <v>167.4</v>
      </c>
      <c r="P158" s="31">
        <v>167.4</v>
      </c>
      <c r="Q158" s="31">
        <v>167.4</v>
      </c>
      <c r="R158" s="31">
        <v>167.4</v>
      </c>
      <c r="S158" s="31">
        <v>167.4</v>
      </c>
      <c r="T158" s="31">
        <v>167.4</v>
      </c>
      <c r="U158" s="31">
        <v>167.4</v>
      </c>
      <c r="V158" s="31">
        <v>167.4</v>
      </c>
    </row>
    <row r="159" spans="1:22" ht="21" customHeight="1" x14ac:dyDescent="0.15">
      <c r="A159" s="54"/>
      <c r="B159" s="51"/>
      <c r="C159" s="51"/>
      <c r="D159" s="51"/>
      <c r="E159" s="51"/>
      <c r="F159" s="51"/>
      <c r="G159" s="60"/>
      <c r="H159" s="9">
        <v>3361</v>
      </c>
      <c r="I159" s="16" t="s">
        <v>55</v>
      </c>
      <c r="J159" s="30">
        <v>1980</v>
      </c>
      <c r="K159" s="31">
        <v>165</v>
      </c>
      <c r="L159" s="31">
        <v>165</v>
      </c>
      <c r="M159" s="31">
        <v>165</v>
      </c>
      <c r="N159" s="31">
        <v>165</v>
      </c>
      <c r="O159" s="31">
        <v>165</v>
      </c>
      <c r="P159" s="31">
        <v>165</v>
      </c>
      <c r="Q159" s="31">
        <v>165</v>
      </c>
      <c r="R159" s="31">
        <v>165</v>
      </c>
      <c r="S159" s="31">
        <v>165</v>
      </c>
      <c r="T159" s="31">
        <v>165</v>
      </c>
      <c r="U159" s="31">
        <v>165</v>
      </c>
      <c r="V159" s="31">
        <v>165</v>
      </c>
    </row>
    <row r="160" spans="1:22" ht="21" customHeight="1" x14ac:dyDescent="0.15">
      <c r="A160" s="54"/>
      <c r="B160" s="51"/>
      <c r="C160" s="51"/>
      <c r="D160" s="51"/>
      <c r="E160" s="51"/>
      <c r="F160" s="51"/>
      <c r="G160" s="60"/>
      <c r="H160" s="9">
        <v>3691</v>
      </c>
      <c r="I160" s="16" t="s">
        <v>70</v>
      </c>
      <c r="J160" s="30">
        <v>1248</v>
      </c>
      <c r="K160" s="31">
        <v>104</v>
      </c>
      <c r="L160" s="31">
        <v>104</v>
      </c>
      <c r="M160" s="31">
        <v>104</v>
      </c>
      <c r="N160" s="31">
        <v>104</v>
      </c>
      <c r="O160" s="31">
        <v>104</v>
      </c>
      <c r="P160" s="31">
        <v>104</v>
      </c>
      <c r="Q160" s="31">
        <v>104</v>
      </c>
      <c r="R160" s="31">
        <v>104</v>
      </c>
      <c r="S160" s="31">
        <v>104</v>
      </c>
      <c r="T160" s="31">
        <v>104</v>
      </c>
      <c r="U160" s="31">
        <v>104</v>
      </c>
      <c r="V160" s="31">
        <v>104</v>
      </c>
    </row>
    <row r="161" spans="1:22" ht="21" customHeight="1" x14ac:dyDescent="0.15">
      <c r="A161" s="54"/>
      <c r="B161" s="51"/>
      <c r="C161" s="51"/>
      <c r="D161" s="51"/>
      <c r="E161" s="51"/>
      <c r="F161" s="51"/>
      <c r="G161" s="60"/>
      <c r="H161" s="9">
        <v>3721</v>
      </c>
      <c r="I161" s="16" t="s">
        <v>41</v>
      </c>
      <c r="J161" s="30">
        <v>2940</v>
      </c>
      <c r="K161" s="31">
        <v>245</v>
      </c>
      <c r="L161" s="31">
        <v>245</v>
      </c>
      <c r="M161" s="31">
        <v>245</v>
      </c>
      <c r="N161" s="31">
        <v>245</v>
      </c>
      <c r="O161" s="31">
        <v>245</v>
      </c>
      <c r="P161" s="31">
        <v>245</v>
      </c>
      <c r="Q161" s="31">
        <v>245</v>
      </c>
      <c r="R161" s="31">
        <v>245</v>
      </c>
      <c r="S161" s="31">
        <v>245</v>
      </c>
      <c r="T161" s="31">
        <v>245</v>
      </c>
      <c r="U161" s="31">
        <v>245</v>
      </c>
      <c r="V161" s="31">
        <v>245</v>
      </c>
    </row>
    <row r="162" spans="1:22" ht="21" customHeight="1" x14ac:dyDescent="0.15">
      <c r="A162" s="54"/>
      <c r="B162" s="51"/>
      <c r="C162" s="51"/>
      <c r="D162" s="51"/>
      <c r="E162" s="51"/>
      <c r="F162" s="51"/>
      <c r="G162" s="60"/>
      <c r="H162" s="9">
        <v>3751</v>
      </c>
      <c r="I162" s="16" t="s">
        <v>32</v>
      </c>
      <c r="J162" s="30">
        <v>5520</v>
      </c>
      <c r="K162" s="31">
        <v>460</v>
      </c>
      <c r="L162" s="31">
        <v>460</v>
      </c>
      <c r="M162" s="31">
        <v>460</v>
      </c>
      <c r="N162" s="31">
        <v>460</v>
      </c>
      <c r="O162" s="31">
        <v>460</v>
      </c>
      <c r="P162" s="31">
        <v>460</v>
      </c>
      <c r="Q162" s="31">
        <v>460</v>
      </c>
      <c r="R162" s="31">
        <v>460</v>
      </c>
      <c r="S162" s="31">
        <v>460</v>
      </c>
      <c r="T162" s="31">
        <v>460</v>
      </c>
      <c r="U162" s="31">
        <v>460</v>
      </c>
      <c r="V162" s="31">
        <v>460</v>
      </c>
    </row>
    <row r="163" spans="1:22" ht="21" customHeight="1" x14ac:dyDescent="0.15">
      <c r="A163" s="54"/>
      <c r="B163" s="51"/>
      <c r="C163" s="51"/>
      <c r="D163" s="51"/>
      <c r="E163" s="51"/>
      <c r="F163" s="51"/>
      <c r="G163" s="60"/>
      <c r="H163" s="9">
        <v>3791</v>
      </c>
      <c r="I163" s="16" t="s">
        <v>42</v>
      </c>
      <c r="J163" s="30">
        <v>1632</v>
      </c>
      <c r="K163" s="31">
        <v>136</v>
      </c>
      <c r="L163" s="31">
        <v>136</v>
      </c>
      <c r="M163" s="31">
        <v>136</v>
      </c>
      <c r="N163" s="31">
        <v>136</v>
      </c>
      <c r="O163" s="31">
        <v>136</v>
      </c>
      <c r="P163" s="31">
        <v>136</v>
      </c>
      <c r="Q163" s="31">
        <v>136</v>
      </c>
      <c r="R163" s="31">
        <v>136</v>
      </c>
      <c r="S163" s="31">
        <v>136</v>
      </c>
      <c r="T163" s="31">
        <v>136</v>
      </c>
      <c r="U163" s="31">
        <v>136</v>
      </c>
      <c r="V163" s="31">
        <v>136</v>
      </c>
    </row>
    <row r="164" spans="1:22" ht="21" customHeight="1" x14ac:dyDescent="0.15">
      <c r="A164" s="55"/>
      <c r="B164" s="52"/>
      <c r="C164" s="52"/>
      <c r="D164" s="52"/>
      <c r="E164" s="52"/>
      <c r="F164" s="52"/>
      <c r="G164" s="61"/>
      <c r="H164" s="9">
        <v>4411</v>
      </c>
      <c r="I164" s="16" t="s">
        <v>59</v>
      </c>
      <c r="J164" s="30">
        <v>5040</v>
      </c>
      <c r="K164" s="31">
        <v>420</v>
      </c>
      <c r="L164" s="31">
        <v>420</v>
      </c>
      <c r="M164" s="31">
        <v>420</v>
      </c>
      <c r="N164" s="31">
        <v>420</v>
      </c>
      <c r="O164" s="31">
        <v>420</v>
      </c>
      <c r="P164" s="31">
        <v>420</v>
      </c>
      <c r="Q164" s="31">
        <v>420</v>
      </c>
      <c r="R164" s="31">
        <v>420</v>
      </c>
      <c r="S164" s="31">
        <v>420</v>
      </c>
      <c r="T164" s="31">
        <v>420</v>
      </c>
      <c r="U164" s="31">
        <v>420</v>
      </c>
      <c r="V164" s="31">
        <v>420</v>
      </c>
    </row>
    <row r="165" spans="1:22" ht="21" customHeight="1" x14ac:dyDescent="0.15">
      <c r="A165" s="56" t="s">
        <v>33</v>
      </c>
      <c r="B165" s="56"/>
      <c r="C165" s="56"/>
      <c r="D165" s="56"/>
      <c r="E165" s="56"/>
      <c r="F165" s="56"/>
      <c r="G165" s="56"/>
      <c r="H165" s="56"/>
      <c r="I165" s="56"/>
      <c r="J165" s="30">
        <f>SUM(J153:J164)</f>
        <v>30690</v>
      </c>
      <c r="K165" s="31">
        <f t="shared" ref="K165:V165" si="21">SUM(K153:K164)</f>
        <v>2557.5</v>
      </c>
      <c r="L165" s="31">
        <f t="shared" si="21"/>
        <v>2557.5</v>
      </c>
      <c r="M165" s="31">
        <f t="shared" si="21"/>
        <v>2557.5</v>
      </c>
      <c r="N165" s="31">
        <f t="shared" si="21"/>
        <v>2557.5</v>
      </c>
      <c r="O165" s="31">
        <f t="shared" si="21"/>
        <v>2557.5</v>
      </c>
      <c r="P165" s="31">
        <f t="shared" si="21"/>
        <v>2557.5</v>
      </c>
      <c r="Q165" s="31">
        <f t="shared" si="21"/>
        <v>2557.5</v>
      </c>
      <c r="R165" s="31">
        <f t="shared" si="21"/>
        <v>2557.5</v>
      </c>
      <c r="S165" s="31">
        <f t="shared" si="21"/>
        <v>2557.5</v>
      </c>
      <c r="T165" s="31">
        <f t="shared" si="21"/>
        <v>2557.5</v>
      </c>
      <c r="U165" s="31">
        <f t="shared" si="21"/>
        <v>2557.5</v>
      </c>
      <c r="V165" s="31">
        <f t="shared" si="21"/>
        <v>2557.5</v>
      </c>
    </row>
    <row r="166" spans="1:22" ht="21" customHeight="1" x14ac:dyDescent="0.15">
      <c r="A166" s="53">
        <v>1</v>
      </c>
      <c r="B166" s="50" t="s">
        <v>21</v>
      </c>
      <c r="C166" s="50" t="s">
        <v>149</v>
      </c>
      <c r="D166" s="50" t="s">
        <v>150</v>
      </c>
      <c r="E166" s="50">
        <v>404</v>
      </c>
      <c r="F166" s="50" t="s">
        <v>151</v>
      </c>
      <c r="G166" s="50" t="s">
        <v>25</v>
      </c>
      <c r="H166" s="9">
        <v>2121</v>
      </c>
      <c r="I166" s="16" t="s">
        <v>130</v>
      </c>
      <c r="J166" s="30">
        <v>1281.5999999999999</v>
      </c>
      <c r="K166" s="31">
        <v>106.8</v>
      </c>
      <c r="L166" s="31">
        <v>106.8</v>
      </c>
      <c r="M166" s="31">
        <v>106.8</v>
      </c>
      <c r="N166" s="31">
        <v>106.8</v>
      </c>
      <c r="O166" s="31">
        <v>106.8</v>
      </c>
      <c r="P166" s="31">
        <v>106.8</v>
      </c>
      <c r="Q166" s="31">
        <v>106.8</v>
      </c>
      <c r="R166" s="31">
        <v>106.8</v>
      </c>
      <c r="S166" s="31">
        <v>106.8</v>
      </c>
      <c r="T166" s="31">
        <v>106.8</v>
      </c>
      <c r="U166" s="31">
        <v>106.8</v>
      </c>
      <c r="V166" s="31">
        <v>106.8</v>
      </c>
    </row>
    <row r="167" spans="1:22" ht="21" customHeight="1" x14ac:dyDescent="0.15">
      <c r="A167" s="54"/>
      <c r="B167" s="51"/>
      <c r="C167" s="51"/>
      <c r="D167" s="51"/>
      <c r="E167" s="51"/>
      <c r="F167" s="51"/>
      <c r="G167" s="51"/>
      <c r="H167" s="9">
        <v>2151</v>
      </c>
      <c r="I167" s="16" t="s">
        <v>27</v>
      </c>
      <c r="J167" s="30">
        <v>1533.6</v>
      </c>
      <c r="K167" s="31">
        <v>127.8</v>
      </c>
      <c r="L167" s="31">
        <v>127.8</v>
      </c>
      <c r="M167" s="31">
        <v>127.8</v>
      </c>
      <c r="N167" s="31">
        <v>127.8</v>
      </c>
      <c r="O167" s="31">
        <v>127.8</v>
      </c>
      <c r="P167" s="31">
        <v>127.8</v>
      </c>
      <c r="Q167" s="31">
        <v>127.8</v>
      </c>
      <c r="R167" s="31">
        <v>127.8</v>
      </c>
      <c r="S167" s="31">
        <v>127.8</v>
      </c>
      <c r="T167" s="31">
        <v>127.8</v>
      </c>
      <c r="U167" s="31">
        <v>127.8</v>
      </c>
      <c r="V167" s="31">
        <v>127.8</v>
      </c>
    </row>
    <row r="168" spans="1:22" ht="21" customHeight="1" x14ac:dyDescent="0.15">
      <c r="A168" s="54"/>
      <c r="B168" s="51"/>
      <c r="C168" s="51"/>
      <c r="D168" s="51"/>
      <c r="E168" s="51"/>
      <c r="F168" s="51"/>
      <c r="G168" s="51"/>
      <c r="H168" s="9">
        <v>2211</v>
      </c>
      <c r="I168" s="16" t="s">
        <v>28</v>
      </c>
      <c r="J168" s="30">
        <v>3618</v>
      </c>
      <c r="K168" s="31">
        <v>301.5</v>
      </c>
      <c r="L168" s="31">
        <v>301.5</v>
      </c>
      <c r="M168" s="31">
        <v>301.5</v>
      </c>
      <c r="N168" s="31">
        <v>301.5</v>
      </c>
      <c r="O168" s="31">
        <v>301.5</v>
      </c>
      <c r="P168" s="31">
        <v>301.5</v>
      </c>
      <c r="Q168" s="31">
        <v>301.5</v>
      </c>
      <c r="R168" s="31">
        <v>301.5</v>
      </c>
      <c r="S168" s="31">
        <v>301.5</v>
      </c>
      <c r="T168" s="31">
        <v>301.5</v>
      </c>
      <c r="U168" s="31">
        <v>301.5</v>
      </c>
      <c r="V168" s="31">
        <v>301.5</v>
      </c>
    </row>
    <row r="169" spans="1:22" ht="21" customHeight="1" x14ac:dyDescent="0.15">
      <c r="A169" s="54"/>
      <c r="B169" s="51"/>
      <c r="C169" s="51"/>
      <c r="D169" s="51"/>
      <c r="E169" s="51"/>
      <c r="F169" s="51"/>
      <c r="G169" s="51"/>
      <c r="H169" s="9">
        <v>2561</v>
      </c>
      <c r="I169" s="16" t="s">
        <v>52</v>
      </c>
      <c r="J169" s="30">
        <v>3174</v>
      </c>
      <c r="K169" s="31">
        <v>264.5</v>
      </c>
      <c r="L169" s="31">
        <v>264.5</v>
      </c>
      <c r="M169" s="31">
        <v>264.5</v>
      </c>
      <c r="N169" s="31">
        <v>264.5</v>
      </c>
      <c r="O169" s="31">
        <v>264.5</v>
      </c>
      <c r="P169" s="31">
        <v>264.5</v>
      </c>
      <c r="Q169" s="31">
        <v>264.5</v>
      </c>
      <c r="R169" s="31">
        <v>264.5</v>
      </c>
      <c r="S169" s="31">
        <v>264.5</v>
      </c>
      <c r="T169" s="31">
        <v>264.5</v>
      </c>
      <c r="U169" s="31">
        <v>264.5</v>
      </c>
      <c r="V169" s="31">
        <v>264.5</v>
      </c>
    </row>
    <row r="170" spans="1:22" ht="21" customHeight="1" x14ac:dyDescent="0.15">
      <c r="A170" s="54"/>
      <c r="B170" s="51"/>
      <c r="C170" s="51"/>
      <c r="D170" s="51"/>
      <c r="E170" s="51"/>
      <c r="F170" s="51"/>
      <c r="G170" s="51"/>
      <c r="H170" s="9">
        <v>2711</v>
      </c>
      <c r="I170" s="16" t="s">
        <v>34</v>
      </c>
      <c r="J170" s="30">
        <v>2877.6</v>
      </c>
      <c r="K170" s="31">
        <v>239.8</v>
      </c>
      <c r="L170" s="31">
        <v>239.8</v>
      </c>
      <c r="M170" s="31">
        <v>239.8</v>
      </c>
      <c r="N170" s="31">
        <v>239.8</v>
      </c>
      <c r="O170" s="31">
        <v>239.8</v>
      </c>
      <c r="P170" s="31">
        <v>239.8</v>
      </c>
      <c r="Q170" s="31">
        <v>239.8</v>
      </c>
      <c r="R170" s="31">
        <v>239.8</v>
      </c>
      <c r="S170" s="31">
        <v>239.8</v>
      </c>
      <c r="T170" s="31">
        <v>239.8</v>
      </c>
      <c r="U170" s="31">
        <v>239.8</v>
      </c>
      <c r="V170" s="31">
        <v>239.8</v>
      </c>
    </row>
    <row r="171" spans="1:22" ht="21" customHeight="1" x14ac:dyDescent="0.15">
      <c r="A171" s="54"/>
      <c r="B171" s="51"/>
      <c r="C171" s="51"/>
      <c r="D171" s="51"/>
      <c r="E171" s="51"/>
      <c r="F171" s="51"/>
      <c r="G171" s="51"/>
      <c r="H171" s="9">
        <v>2731</v>
      </c>
      <c r="I171" s="16" t="s">
        <v>136</v>
      </c>
      <c r="J171" s="30">
        <v>3414</v>
      </c>
      <c r="K171" s="31">
        <v>284.5</v>
      </c>
      <c r="L171" s="31">
        <v>284.5</v>
      </c>
      <c r="M171" s="31">
        <v>284.5</v>
      </c>
      <c r="N171" s="31">
        <v>284.5</v>
      </c>
      <c r="O171" s="31">
        <v>284.5</v>
      </c>
      <c r="P171" s="31">
        <v>284.5</v>
      </c>
      <c r="Q171" s="31">
        <v>284.5</v>
      </c>
      <c r="R171" s="31">
        <v>284.5</v>
      </c>
      <c r="S171" s="31">
        <v>284.5</v>
      </c>
      <c r="T171" s="31">
        <v>284.5</v>
      </c>
      <c r="U171" s="31">
        <v>284.5</v>
      </c>
      <c r="V171" s="31">
        <v>284.5</v>
      </c>
    </row>
    <row r="172" spans="1:22" ht="21" customHeight="1" x14ac:dyDescent="0.15">
      <c r="A172" s="54"/>
      <c r="B172" s="51"/>
      <c r="C172" s="51"/>
      <c r="D172" s="51"/>
      <c r="E172" s="51"/>
      <c r="F172" s="51"/>
      <c r="G172" s="51"/>
      <c r="H172" s="9">
        <v>2741</v>
      </c>
      <c r="I172" s="16" t="s">
        <v>35</v>
      </c>
      <c r="J172" s="30">
        <v>4638</v>
      </c>
      <c r="K172" s="31">
        <v>386.5</v>
      </c>
      <c r="L172" s="31">
        <v>386.5</v>
      </c>
      <c r="M172" s="31">
        <v>386.5</v>
      </c>
      <c r="N172" s="31">
        <v>386.5</v>
      </c>
      <c r="O172" s="31">
        <v>386.5</v>
      </c>
      <c r="P172" s="31">
        <v>386.5</v>
      </c>
      <c r="Q172" s="31">
        <v>386.5</v>
      </c>
      <c r="R172" s="31">
        <v>386.5</v>
      </c>
      <c r="S172" s="31">
        <v>386.5</v>
      </c>
      <c r="T172" s="31">
        <v>386.5</v>
      </c>
      <c r="U172" s="31">
        <v>386.5</v>
      </c>
      <c r="V172" s="31">
        <v>386.5</v>
      </c>
    </row>
    <row r="173" spans="1:22" ht="21" customHeight="1" x14ac:dyDescent="0.15">
      <c r="A173" s="54"/>
      <c r="B173" s="51"/>
      <c r="C173" s="51"/>
      <c r="D173" s="51"/>
      <c r="E173" s="51"/>
      <c r="F173" s="51"/>
      <c r="G173" s="51"/>
      <c r="H173" s="9">
        <v>2751</v>
      </c>
      <c r="I173" s="16" t="s">
        <v>122</v>
      </c>
      <c r="J173" s="30">
        <v>2876.4</v>
      </c>
      <c r="K173" s="31">
        <v>239.7</v>
      </c>
      <c r="L173" s="31">
        <v>239.7</v>
      </c>
      <c r="M173" s="31">
        <v>239.7</v>
      </c>
      <c r="N173" s="31">
        <v>239.7</v>
      </c>
      <c r="O173" s="31">
        <v>239.7</v>
      </c>
      <c r="P173" s="31">
        <v>239.7</v>
      </c>
      <c r="Q173" s="31">
        <v>239.7</v>
      </c>
      <c r="R173" s="31">
        <v>239.7</v>
      </c>
      <c r="S173" s="31">
        <v>239.7</v>
      </c>
      <c r="T173" s="31">
        <v>239.7</v>
      </c>
      <c r="U173" s="31">
        <v>239.7</v>
      </c>
      <c r="V173" s="31">
        <v>239.7</v>
      </c>
    </row>
    <row r="174" spans="1:22" ht="21" customHeight="1" x14ac:dyDescent="0.15">
      <c r="A174" s="54"/>
      <c r="B174" s="51"/>
      <c r="C174" s="51"/>
      <c r="D174" s="51"/>
      <c r="E174" s="51"/>
      <c r="F174" s="51"/>
      <c r="G174" s="51"/>
      <c r="H174" s="9">
        <v>3361</v>
      </c>
      <c r="I174" s="16" t="s">
        <v>29</v>
      </c>
      <c r="J174" s="30">
        <v>2382</v>
      </c>
      <c r="K174" s="31">
        <v>198.5</v>
      </c>
      <c r="L174" s="31">
        <v>198.5</v>
      </c>
      <c r="M174" s="31">
        <v>198.5</v>
      </c>
      <c r="N174" s="31">
        <v>198.5</v>
      </c>
      <c r="O174" s="31">
        <v>198.5</v>
      </c>
      <c r="P174" s="31">
        <v>198.5</v>
      </c>
      <c r="Q174" s="31">
        <v>198.5</v>
      </c>
      <c r="R174" s="31">
        <v>198.5</v>
      </c>
      <c r="S174" s="31">
        <v>198.5</v>
      </c>
      <c r="T174" s="31">
        <v>198.5</v>
      </c>
      <c r="U174" s="31">
        <v>198.5</v>
      </c>
      <c r="V174" s="31">
        <v>198.5</v>
      </c>
    </row>
    <row r="175" spans="1:22" ht="21" customHeight="1" x14ac:dyDescent="0.15">
      <c r="A175" s="54"/>
      <c r="B175" s="51"/>
      <c r="C175" s="51"/>
      <c r="D175" s="51"/>
      <c r="E175" s="51"/>
      <c r="F175" s="51"/>
      <c r="G175" s="51"/>
      <c r="H175" s="9">
        <v>3751</v>
      </c>
      <c r="I175" s="16" t="s">
        <v>32</v>
      </c>
      <c r="J175" s="30">
        <v>3600</v>
      </c>
      <c r="K175" s="31">
        <v>300</v>
      </c>
      <c r="L175" s="31">
        <v>300</v>
      </c>
      <c r="M175" s="31">
        <v>300</v>
      </c>
      <c r="N175" s="31">
        <v>300</v>
      </c>
      <c r="O175" s="31">
        <v>300</v>
      </c>
      <c r="P175" s="31">
        <v>300</v>
      </c>
      <c r="Q175" s="31">
        <v>300</v>
      </c>
      <c r="R175" s="31">
        <v>300</v>
      </c>
      <c r="S175" s="31">
        <v>300</v>
      </c>
      <c r="T175" s="31">
        <v>300</v>
      </c>
      <c r="U175" s="31">
        <v>300</v>
      </c>
      <c r="V175" s="31">
        <v>300</v>
      </c>
    </row>
    <row r="176" spans="1:22" ht="21" customHeight="1" x14ac:dyDescent="0.15">
      <c r="A176" s="55"/>
      <c r="B176" s="52"/>
      <c r="C176" s="52"/>
      <c r="D176" s="52"/>
      <c r="E176" s="52"/>
      <c r="F176" s="52"/>
      <c r="G176" s="52"/>
      <c r="H176" s="9">
        <v>3791</v>
      </c>
      <c r="I176" s="16" t="s">
        <v>42</v>
      </c>
      <c r="J176" s="30">
        <v>3580.8</v>
      </c>
      <c r="K176" s="31">
        <v>298.39999999999998</v>
      </c>
      <c r="L176" s="31">
        <v>298.39999999999998</v>
      </c>
      <c r="M176" s="31">
        <v>298.39999999999998</v>
      </c>
      <c r="N176" s="31">
        <v>298.39999999999998</v>
      </c>
      <c r="O176" s="31">
        <v>298.39999999999998</v>
      </c>
      <c r="P176" s="31">
        <v>298.39999999999998</v>
      </c>
      <c r="Q176" s="31">
        <v>298.39999999999998</v>
      </c>
      <c r="R176" s="31">
        <v>298.39999999999998</v>
      </c>
      <c r="S176" s="31">
        <v>298.39999999999998</v>
      </c>
      <c r="T176" s="31">
        <v>298.39999999999998</v>
      </c>
      <c r="U176" s="31">
        <v>298.39999999999998</v>
      </c>
      <c r="V176" s="31">
        <v>298.39999999999998</v>
      </c>
    </row>
    <row r="177" spans="1:22" ht="21" customHeight="1" x14ac:dyDescent="0.15">
      <c r="A177" s="48" t="s">
        <v>33</v>
      </c>
      <c r="B177" s="48"/>
      <c r="C177" s="48"/>
      <c r="D177" s="48"/>
      <c r="E177" s="48"/>
      <c r="F177" s="48"/>
      <c r="G177" s="48"/>
      <c r="H177" s="48"/>
      <c r="I177" s="48"/>
      <c r="J177" s="30">
        <f>SUM(J166:J176)</f>
        <v>32976.000000000007</v>
      </c>
      <c r="K177" s="31">
        <f t="shared" ref="K177:V177" si="22">SUM(K166:K176)</f>
        <v>2748.0000000000005</v>
      </c>
      <c r="L177" s="31">
        <f t="shared" si="22"/>
        <v>2748.0000000000005</v>
      </c>
      <c r="M177" s="31">
        <f t="shared" si="22"/>
        <v>2748.0000000000005</v>
      </c>
      <c r="N177" s="31">
        <f t="shared" si="22"/>
        <v>2748.0000000000005</v>
      </c>
      <c r="O177" s="31">
        <f t="shared" si="22"/>
        <v>2748.0000000000005</v>
      </c>
      <c r="P177" s="31">
        <f t="shared" si="22"/>
        <v>2748.0000000000005</v>
      </c>
      <c r="Q177" s="31">
        <f t="shared" si="22"/>
        <v>2748.0000000000005</v>
      </c>
      <c r="R177" s="31">
        <f t="shared" si="22"/>
        <v>2748.0000000000005</v>
      </c>
      <c r="S177" s="31">
        <f t="shared" si="22"/>
        <v>2748.0000000000005</v>
      </c>
      <c r="T177" s="31">
        <f t="shared" si="22"/>
        <v>2748.0000000000005</v>
      </c>
      <c r="U177" s="31">
        <f t="shared" si="22"/>
        <v>2748.0000000000005</v>
      </c>
      <c r="V177" s="31">
        <f t="shared" si="22"/>
        <v>2748.0000000000005</v>
      </c>
    </row>
    <row r="178" spans="1:22" ht="21" customHeight="1" x14ac:dyDescent="0.15">
      <c r="A178" s="53">
        <v>1</v>
      </c>
      <c r="B178" s="50" t="s">
        <v>21</v>
      </c>
      <c r="C178" s="50" t="s">
        <v>152</v>
      </c>
      <c r="D178" s="50" t="s">
        <v>153</v>
      </c>
      <c r="E178" s="50">
        <v>403</v>
      </c>
      <c r="F178" s="50" t="s">
        <v>154</v>
      </c>
      <c r="G178" s="50" t="s">
        <v>25</v>
      </c>
      <c r="H178" s="9">
        <v>2121</v>
      </c>
      <c r="I178" s="16" t="s">
        <v>130</v>
      </c>
      <c r="J178" s="30">
        <v>1293.5999999999999</v>
      </c>
      <c r="K178" s="31">
        <v>107.8</v>
      </c>
      <c r="L178" s="31">
        <v>107.8</v>
      </c>
      <c r="M178" s="31">
        <v>107.8</v>
      </c>
      <c r="N178" s="31">
        <v>107.8</v>
      </c>
      <c r="O178" s="31">
        <v>107.8</v>
      </c>
      <c r="P178" s="31">
        <v>107.8</v>
      </c>
      <c r="Q178" s="31">
        <v>107.8</v>
      </c>
      <c r="R178" s="31">
        <v>107.8</v>
      </c>
      <c r="S178" s="31">
        <v>107.8</v>
      </c>
      <c r="T178" s="31">
        <v>107.8</v>
      </c>
      <c r="U178" s="31">
        <v>107.8</v>
      </c>
      <c r="V178" s="31">
        <v>107.8</v>
      </c>
    </row>
    <row r="179" spans="1:22" ht="21" customHeight="1" x14ac:dyDescent="0.15">
      <c r="A179" s="54"/>
      <c r="B179" s="51"/>
      <c r="C179" s="51"/>
      <c r="D179" s="51"/>
      <c r="E179" s="51"/>
      <c r="F179" s="51"/>
      <c r="G179" s="51"/>
      <c r="H179" s="9">
        <v>2151</v>
      </c>
      <c r="I179" s="16" t="s">
        <v>27</v>
      </c>
      <c r="J179" s="30">
        <v>1227.5999999999999</v>
      </c>
      <c r="K179" s="31">
        <v>102.3</v>
      </c>
      <c r="L179" s="31">
        <v>102.3</v>
      </c>
      <c r="M179" s="31">
        <v>102.3</v>
      </c>
      <c r="N179" s="31">
        <v>102.3</v>
      </c>
      <c r="O179" s="31">
        <v>102.3</v>
      </c>
      <c r="P179" s="31">
        <v>102.3</v>
      </c>
      <c r="Q179" s="31">
        <v>102.3</v>
      </c>
      <c r="R179" s="31">
        <v>102.3</v>
      </c>
      <c r="S179" s="31">
        <v>102.3</v>
      </c>
      <c r="T179" s="31">
        <v>102.3</v>
      </c>
      <c r="U179" s="31">
        <v>102.3</v>
      </c>
      <c r="V179" s="31">
        <v>102.3</v>
      </c>
    </row>
    <row r="180" spans="1:22" ht="21" customHeight="1" x14ac:dyDescent="0.15">
      <c r="A180" s="54"/>
      <c r="B180" s="51"/>
      <c r="C180" s="51"/>
      <c r="D180" s="51"/>
      <c r="E180" s="51"/>
      <c r="F180" s="51"/>
      <c r="G180" s="51"/>
      <c r="H180" s="9">
        <v>2211</v>
      </c>
      <c r="I180" s="16" t="s">
        <v>28</v>
      </c>
      <c r="J180" s="30">
        <v>4557.6000000000004</v>
      </c>
      <c r="K180" s="31">
        <v>379.8</v>
      </c>
      <c r="L180" s="31">
        <v>379.8</v>
      </c>
      <c r="M180" s="31">
        <v>379.8</v>
      </c>
      <c r="N180" s="31">
        <v>379.8</v>
      </c>
      <c r="O180" s="31">
        <v>379.8</v>
      </c>
      <c r="P180" s="31">
        <v>379.8</v>
      </c>
      <c r="Q180" s="31">
        <v>379.8</v>
      </c>
      <c r="R180" s="31">
        <v>379.8</v>
      </c>
      <c r="S180" s="31">
        <v>379.8</v>
      </c>
      <c r="T180" s="31">
        <v>379.8</v>
      </c>
      <c r="U180" s="31">
        <v>379.8</v>
      </c>
      <c r="V180" s="31">
        <v>379.8</v>
      </c>
    </row>
    <row r="181" spans="1:22" ht="21" customHeight="1" x14ac:dyDescent="0.15">
      <c r="A181" s="54"/>
      <c r="B181" s="51"/>
      <c r="C181" s="51"/>
      <c r="D181" s="51"/>
      <c r="E181" s="51"/>
      <c r="F181" s="51"/>
      <c r="G181" s="51"/>
      <c r="H181" s="9">
        <v>2741</v>
      </c>
      <c r="I181" s="16" t="s">
        <v>35</v>
      </c>
      <c r="J181" s="30">
        <v>1644</v>
      </c>
      <c r="K181" s="31">
        <v>137</v>
      </c>
      <c r="L181" s="31">
        <v>137</v>
      </c>
      <c r="M181" s="31">
        <v>137</v>
      </c>
      <c r="N181" s="31">
        <v>137</v>
      </c>
      <c r="O181" s="31">
        <v>137</v>
      </c>
      <c r="P181" s="31">
        <v>137</v>
      </c>
      <c r="Q181" s="31">
        <v>137</v>
      </c>
      <c r="R181" s="31">
        <v>137</v>
      </c>
      <c r="S181" s="31">
        <v>137</v>
      </c>
      <c r="T181" s="31">
        <v>137</v>
      </c>
      <c r="U181" s="31">
        <v>137</v>
      </c>
      <c r="V181" s="31">
        <v>137</v>
      </c>
    </row>
    <row r="182" spans="1:22" ht="21" customHeight="1" x14ac:dyDescent="0.15">
      <c r="A182" s="54"/>
      <c r="B182" s="51"/>
      <c r="C182" s="51"/>
      <c r="D182" s="51"/>
      <c r="E182" s="51"/>
      <c r="F182" s="51"/>
      <c r="G182" s="51"/>
      <c r="H182" s="9">
        <v>3361</v>
      </c>
      <c r="I182" s="16" t="s">
        <v>55</v>
      </c>
      <c r="J182" s="30">
        <v>1614</v>
      </c>
      <c r="K182" s="31">
        <v>134.5</v>
      </c>
      <c r="L182" s="31">
        <v>134.5</v>
      </c>
      <c r="M182" s="31">
        <v>134.5</v>
      </c>
      <c r="N182" s="31">
        <v>134.5</v>
      </c>
      <c r="O182" s="31">
        <v>134.5</v>
      </c>
      <c r="P182" s="31">
        <v>134.5</v>
      </c>
      <c r="Q182" s="31">
        <v>134.5</v>
      </c>
      <c r="R182" s="31">
        <v>134.5</v>
      </c>
      <c r="S182" s="31">
        <v>134.5</v>
      </c>
      <c r="T182" s="31">
        <v>134.5</v>
      </c>
      <c r="U182" s="31">
        <v>134.5</v>
      </c>
      <c r="V182" s="31">
        <v>134.5</v>
      </c>
    </row>
    <row r="183" spans="1:22" ht="21" customHeight="1" x14ac:dyDescent="0.15">
      <c r="A183" s="54"/>
      <c r="B183" s="51"/>
      <c r="C183" s="51"/>
      <c r="D183" s="51"/>
      <c r="E183" s="51"/>
      <c r="F183" s="51"/>
      <c r="G183" s="51"/>
      <c r="H183" s="9">
        <v>3691</v>
      </c>
      <c r="I183" s="16" t="s">
        <v>70</v>
      </c>
      <c r="J183" s="30">
        <v>1317.6</v>
      </c>
      <c r="K183" s="31">
        <v>109.8</v>
      </c>
      <c r="L183" s="31">
        <v>109.8</v>
      </c>
      <c r="M183" s="31">
        <v>109.8</v>
      </c>
      <c r="N183" s="31">
        <v>109.8</v>
      </c>
      <c r="O183" s="31">
        <v>109.8</v>
      </c>
      <c r="P183" s="31">
        <v>109.8</v>
      </c>
      <c r="Q183" s="31">
        <v>109.8</v>
      </c>
      <c r="R183" s="31">
        <v>109.8</v>
      </c>
      <c r="S183" s="31">
        <v>109.8</v>
      </c>
      <c r="T183" s="31">
        <v>109.8</v>
      </c>
      <c r="U183" s="31">
        <v>109.8</v>
      </c>
      <c r="V183" s="31">
        <v>109.8</v>
      </c>
    </row>
    <row r="184" spans="1:22" ht="21" customHeight="1" x14ac:dyDescent="0.15">
      <c r="A184" s="54"/>
      <c r="B184" s="51"/>
      <c r="C184" s="51"/>
      <c r="D184" s="51"/>
      <c r="E184" s="51"/>
      <c r="F184" s="51"/>
      <c r="G184" s="51"/>
      <c r="H184" s="9">
        <v>3751</v>
      </c>
      <c r="I184" s="16" t="s">
        <v>32</v>
      </c>
      <c r="J184" s="30">
        <v>4200</v>
      </c>
      <c r="K184" s="31">
        <v>350</v>
      </c>
      <c r="L184" s="31">
        <v>350</v>
      </c>
      <c r="M184" s="31">
        <v>350</v>
      </c>
      <c r="N184" s="31">
        <v>350</v>
      </c>
      <c r="O184" s="31">
        <v>350</v>
      </c>
      <c r="P184" s="31">
        <v>350</v>
      </c>
      <c r="Q184" s="31">
        <v>350</v>
      </c>
      <c r="R184" s="31">
        <v>350</v>
      </c>
      <c r="S184" s="31">
        <v>350</v>
      </c>
      <c r="T184" s="31">
        <v>350</v>
      </c>
      <c r="U184" s="31">
        <v>350</v>
      </c>
      <c r="V184" s="31">
        <v>350</v>
      </c>
    </row>
    <row r="185" spans="1:22" ht="21" customHeight="1" x14ac:dyDescent="0.15">
      <c r="A185" s="55"/>
      <c r="B185" s="52"/>
      <c r="C185" s="52"/>
      <c r="D185" s="52"/>
      <c r="E185" s="52"/>
      <c r="F185" s="52"/>
      <c r="G185" s="52"/>
      <c r="H185" s="9">
        <v>3791</v>
      </c>
      <c r="I185" s="16" t="s">
        <v>42</v>
      </c>
      <c r="J185" s="30">
        <v>2493.6</v>
      </c>
      <c r="K185" s="31">
        <v>207.8</v>
      </c>
      <c r="L185" s="31">
        <v>207.8</v>
      </c>
      <c r="M185" s="31">
        <v>207.8</v>
      </c>
      <c r="N185" s="31">
        <v>207.8</v>
      </c>
      <c r="O185" s="31">
        <v>207.8</v>
      </c>
      <c r="P185" s="31">
        <v>207.8</v>
      </c>
      <c r="Q185" s="31">
        <v>207.8</v>
      </c>
      <c r="R185" s="31">
        <v>207.8</v>
      </c>
      <c r="S185" s="31">
        <v>207.8</v>
      </c>
      <c r="T185" s="31">
        <v>207.8</v>
      </c>
      <c r="U185" s="31">
        <v>207.8</v>
      </c>
      <c r="V185" s="31">
        <v>207.8</v>
      </c>
    </row>
    <row r="186" spans="1:22" ht="21" customHeight="1" x14ac:dyDescent="0.15">
      <c r="A186" s="48" t="s">
        <v>33</v>
      </c>
      <c r="B186" s="48"/>
      <c r="C186" s="48"/>
      <c r="D186" s="48"/>
      <c r="E186" s="48"/>
      <c r="F186" s="48"/>
      <c r="G186" s="48"/>
      <c r="H186" s="48"/>
      <c r="I186" s="48"/>
      <c r="J186" s="30">
        <f>SUM(J178:J185)</f>
        <v>18348</v>
      </c>
      <c r="K186" s="31">
        <f t="shared" ref="K186:V186" si="23">SUM(K178:K185)</f>
        <v>1528.9999999999998</v>
      </c>
      <c r="L186" s="31">
        <f t="shared" si="23"/>
        <v>1528.9999999999998</v>
      </c>
      <c r="M186" s="31">
        <f t="shared" si="23"/>
        <v>1528.9999999999998</v>
      </c>
      <c r="N186" s="31">
        <f t="shared" si="23"/>
        <v>1528.9999999999998</v>
      </c>
      <c r="O186" s="31">
        <f t="shared" si="23"/>
        <v>1528.9999999999998</v>
      </c>
      <c r="P186" s="31">
        <f t="shared" si="23"/>
        <v>1528.9999999999998</v>
      </c>
      <c r="Q186" s="31">
        <f t="shared" si="23"/>
        <v>1528.9999999999998</v>
      </c>
      <c r="R186" s="31">
        <f t="shared" si="23"/>
        <v>1528.9999999999998</v>
      </c>
      <c r="S186" s="31">
        <f t="shared" si="23"/>
        <v>1528.9999999999998</v>
      </c>
      <c r="T186" s="31">
        <f t="shared" si="23"/>
        <v>1528.9999999999998</v>
      </c>
      <c r="U186" s="31">
        <f t="shared" si="23"/>
        <v>1528.9999999999998</v>
      </c>
      <c r="V186" s="31">
        <f t="shared" si="23"/>
        <v>1528.9999999999998</v>
      </c>
    </row>
    <row r="187" spans="1:22" ht="21" customHeight="1" x14ac:dyDescent="0.15">
      <c r="A187" s="53">
        <v>1</v>
      </c>
      <c r="B187" s="50" t="s">
        <v>21</v>
      </c>
      <c r="C187" s="50" t="s">
        <v>155</v>
      </c>
      <c r="D187" s="50" t="s">
        <v>156</v>
      </c>
      <c r="E187" s="50">
        <v>407</v>
      </c>
      <c r="F187" s="50" t="s">
        <v>157</v>
      </c>
      <c r="G187" s="50" t="s">
        <v>25</v>
      </c>
      <c r="H187" s="9">
        <v>2121</v>
      </c>
      <c r="I187" s="16" t="s">
        <v>130</v>
      </c>
      <c r="J187" s="30">
        <v>1311.6</v>
      </c>
      <c r="K187" s="31">
        <v>109.3</v>
      </c>
      <c r="L187" s="31">
        <v>109.3</v>
      </c>
      <c r="M187" s="31">
        <v>109.3</v>
      </c>
      <c r="N187" s="31">
        <v>109.3</v>
      </c>
      <c r="O187" s="31">
        <v>109.3</v>
      </c>
      <c r="P187" s="31">
        <v>109.3</v>
      </c>
      <c r="Q187" s="31">
        <v>109.3</v>
      </c>
      <c r="R187" s="31">
        <v>109.3</v>
      </c>
      <c r="S187" s="31">
        <v>109.3</v>
      </c>
      <c r="T187" s="31">
        <v>109.3</v>
      </c>
      <c r="U187" s="31">
        <v>109.3</v>
      </c>
      <c r="V187" s="31">
        <v>109.3</v>
      </c>
    </row>
    <row r="188" spans="1:22" ht="21" customHeight="1" x14ac:dyDescent="0.15">
      <c r="A188" s="54"/>
      <c r="B188" s="51"/>
      <c r="C188" s="51"/>
      <c r="D188" s="51"/>
      <c r="E188" s="51"/>
      <c r="F188" s="51"/>
      <c r="G188" s="51"/>
      <c r="H188" s="9">
        <v>2151</v>
      </c>
      <c r="I188" s="16" t="s">
        <v>27</v>
      </c>
      <c r="J188" s="30">
        <v>1262.4000000000001</v>
      </c>
      <c r="K188" s="31">
        <v>105.2</v>
      </c>
      <c r="L188" s="31">
        <v>105.2</v>
      </c>
      <c r="M188" s="31">
        <v>105.2</v>
      </c>
      <c r="N188" s="31">
        <v>105.2</v>
      </c>
      <c r="O188" s="31">
        <v>105.2</v>
      </c>
      <c r="P188" s="31">
        <v>105.2</v>
      </c>
      <c r="Q188" s="31">
        <v>105.2</v>
      </c>
      <c r="R188" s="31">
        <v>105.2</v>
      </c>
      <c r="S188" s="31">
        <v>105.2</v>
      </c>
      <c r="T188" s="31">
        <v>105.2</v>
      </c>
      <c r="U188" s="31">
        <v>105.2</v>
      </c>
      <c r="V188" s="31">
        <v>105.2</v>
      </c>
    </row>
    <row r="189" spans="1:22" ht="21" customHeight="1" x14ac:dyDescent="0.15">
      <c r="A189" s="54"/>
      <c r="B189" s="51"/>
      <c r="C189" s="51"/>
      <c r="D189" s="51"/>
      <c r="E189" s="51"/>
      <c r="F189" s="51"/>
      <c r="G189" s="51"/>
      <c r="H189" s="9">
        <v>2211</v>
      </c>
      <c r="I189" s="16" t="s">
        <v>28</v>
      </c>
      <c r="J189" s="30">
        <v>7618.8</v>
      </c>
      <c r="K189" s="31">
        <v>634.9</v>
      </c>
      <c r="L189" s="31">
        <v>634.9</v>
      </c>
      <c r="M189" s="31">
        <v>634.9</v>
      </c>
      <c r="N189" s="31">
        <v>634.9</v>
      </c>
      <c r="O189" s="31">
        <v>634.9</v>
      </c>
      <c r="P189" s="31">
        <v>634.9</v>
      </c>
      <c r="Q189" s="31">
        <v>634.9</v>
      </c>
      <c r="R189" s="31">
        <v>634.9</v>
      </c>
      <c r="S189" s="31">
        <v>634.9</v>
      </c>
      <c r="T189" s="31">
        <v>634.9</v>
      </c>
      <c r="U189" s="31">
        <v>634.9</v>
      </c>
      <c r="V189" s="31">
        <v>634.9</v>
      </c>
    </row>
    <row r="190" spans="1:22" ht="21" customHeight="1" x14ac:dyDescent="0.15">
      <c r="A190" s="54"/>
      <c r="B190" s="51"/>
      <c r="C190" s="51"/>
      <c r="D190" s="51"/>
      <c r="E190" s="51"/>
      <c r="F190" s="51"/>
      <c r="G190" s="51"/>
      <c r="H190" s="9">
        <v>2231</v>
      </c>
      <c r="I190" s="16" t="s">
        <v>145</v>
      </c>
      <c r="J190" s="30">
        <v>4374</v>
      </c>
      <c r="K190" s="31">
        <v>364.5</v>
      </c>
      <c r="L190" s="31">
        <v>364.5</v>
      </c>
      <c r="M190" s="31">
        <v>364.5</v>
      </c>
      <c r="N190" s="31">
        <v>364.5</v>
      </c>
      <c r="O190" s="31">
        <v>364.5</v>
      </c>
      <c r="P190" s="31">
        <v>364.5</v>
      </c>
      <c r="Q190" s="31">
        <v>364.5</v>
      </c>
      <c r="R190" s="31">
        <v>364.5</v>
      </c>
      <c r="S190" s="31">
        <v>364.5</v>
      </c>
      <c r="T190" s="31">
        <v>364.5</v>
      </c>
      <c r="U190" s="31">
        <v>364.5</v>
      </c>
      <c r="V190" s="31">
        <v>364.5</v>
      </c>
    </row>
    <row r="191" spans="1:22" ht="21" customHeight="1" x14ac:dyDescent="0.15">
      <c r="A191" s="54"/>
      <c r="B191" s="51"/>
      <c r="C191" s="51"/>
      <c r="D191" s="51"/>
      <c r="E191" s="51"/>
      <c r="F191" s="51"/>
      <c r="G191" s="51"/>
      <c r="H191" s="9">
        <v>2441</v>
      </c>
      <c r="I191" s="16" t="s">
        <v>49</v>
      </c>
      <c r="J191" s="30">
        <v>2517.6</v>
      </c>
      <c r="K191" s="31">
        <v>209.8</v>
      </c>
      <c r="L191" s="31">
        <v>209.8</v>
      </c>
      <c r="M191" s="31">
        <v>209.8</v>
      </c>
      <c r="N191" s="31">
        <v>209.8</v>
      </c>
      <c r="O191" s="31">
        <v>209.8</v>
      </c>
      <c r="P191" s="31">
        <v>209.8</v>
      </c>
      <c r="Q191" s="31">
        <v>209.8</v>
      </c>
      <c r="R191" s="31">
        <v>209.8</v>
      </c>
      <c r="S191" s="31">
        <v>209.8</v>
      </c>
      <c r="T191" s="31">
        <v>209.8</v>
      </c>
      <c r="U191" s="31">
        <v>209.8</v>
      </c>
      <c r="V191" s="31">
        <v>209.8</v>
      </c>
    </row>
    <row r="192" spans="1:22" ht="21" customHeight="1" x14ac:dyDescent="0.15">
      <c r="A192" s="54"/>
      <c r="B192" s="51"/>
      <c r="C192" s="51"/>
      <c r="D192" s="51"/>
      <c r="E192" s="51"/>
      <c r="F192" s="51"/>
      <c r="G192" s="51"/>
      <c r="H192" s="9">
        <v>2461</v>
      </c>
      <c r="I192" s="16" t="s">
        <v>66</v>
      </c>
      <c r="J192" s="30">
        <v>1240.8</v>
      </c>
      <c r="K192" s="31">
        <v>103.4</v>
      </c>
      <c r="L192" s="31">
        <v>103.4</v>
      </c>
      <c r="M192" s="31">
        <v>103.4</v>
      </c>
      <c r="N192" s="31">
        <v>103.4</v>
      </c>
      <c r="O192" s="31">
        <v>103.4</v>
      </c>
      <c r="P192" s="31">
        <v>103.4</v>
      </c>
      <c r="Q192" s="31">
        <v>103.4</v>
      </c>
      <c r="R192" s="31">
        <v>103.4</v>
      </c>
      <c r="S192" s="31">
        <v>103.4</v>
      </c>
      <c r="T192" s="31">
        <v>103.4</v>
      </c>
      <c r="U192" s="31">
        <v>103.4</v>
      </c>
      <c r="V192" s="31">
        <v>103.4</v>
      </c>
    </row>
    <row r="193" spans="1:22" ht="21" customHeight="1" x14ac:dyDescent="0.15">
      <c r="A193" s="54"/>
      <c r="B193" s="51"/>
      <c r="C193" s="51"/>
      <c r="D193" s="51"/>
      <c r="E193" s="51"/>
      <c r="F193" s="51"/>
      <c r="G193" s="51"/>
      <c r="H193" s="9">
        <v>2741</v>
      </c>
      <c r="I193" s="16" t="s">
        <v>146</v>
      </c>
      <c r="J193" s="30">
        <v>1396.8</v>
      </c>
      <c r="K193" s="31">
        <v>116.4</v>
      </c>
      <c r="L193" s="31">
        <v>116.4</v>
      </c>
      <c r="M193" s="31">
        <v>116.4</v>
      </c>
      <c r="N193" s="31">
        <v>116.4</v>
      </c>
      <c r="O193" s="31">
        <v>116.4</v>
      </c>
      <c r="P193" s="31">
        <v>116.4</v>
      </c>
      <c r="Q193" s="31">
        <v>116.4</v>
      </c>
      <c r="R193" s="31">
        <v>116.4</v>
      </c>
      <c r="S193" s="31">
        <v>116.4</v>
      </c>
      <c r="T193" s="31">
        <v>116.4</v>
      </c>
      <c r="U193" s="31">
        <v>116.4</v>
      </c>
      <c r="V193" s="31">
        <v>116.4</v>
      </c>
    </row>
    <row r="194" spans="1:22" ht="21" customHeight="1" x14ac:dyDescent="0.15">
      <c r="A194" s="54"/>
      <c r="B194" s="51"/>
      <c r="C194" s="51"/>
      <c r="D194" s="51"/>
      <c r="E194" s="51"/>
      <c r="F194" s="51"/>
      <c r="G194" s="51"/>
      <c r="H194" s="9">
        <v>3121</v>
      </c>
      <c r="I194" s="16" t="s">
        <v>147</v>
      </c>
      <c r="J194" s="30">
        <v>2829.6</v>
      </c>
      <c r="K194" s="31">
        <v>235.8</v>
      </c>
      <c r="L194" s="31">
        <v>235.8</v>
      </c>
      <c r="M194" s="31">
        <v>235.8</v>
      </c>
      <c r="N194" s="31">
        <v>235.8</v>
      </c>
      <c r="O194" s="31">
        <v>235.8</v>
      </c>
      <c r="P194" s="31">
        <v>235.8</v>
      </c>
      <c r="Q194" s="31">
        <v>235.8</v>
      </c>
      <c r="R194" s="31">
        <v>235.8</v>
      </c>
      <c r="S194" s="31">
        <v>235.8</v>
      </c>
      <c r="T194" s="31">
        <v>235.8</v>
      </c>
      <c r="U194" s="31">
        <v>235.8</v>
      </c>
      <c r="V194" s="31">
        <v>235.8</v>
      </c>
    </row>
    <row r="195" spans="1:22" ht="21" customHeight="1" x14ac:dyDescent="0.15">
      <c r="A195" s="54"/>
      <c r="B195" s="51"/>
      <c r="C195" s="51"/>
      <c r="D195" s="51"/>
      <c r="E195" s="51"/>
      <c r="F195" s="51"/>
      <c r="G195" s="51"/>
      <c r="H195" s="9">
        <v>3591</v>
      </c>
      <c r="I195" s="16" t="s">
        <v>148</v>
      </c>
      <c r="J195" s="30">
        <v>6494.4</v>
      </c>
      <c r="K195" s="31">
        <v>541.20000000000005</v>
      </c>
      <c r="L195" s="31">
        <v>541.20000000000005</v>
      </c>
      <c r="M195" s="31">
        <v>541.20000000000005</v>
      </c>
      <c r="N195" s="31">
        <v>541.20000000000005</v>
      </c>
      <c r="O195" s="31">
        <v>541.20000000000005</v>
      </c>
      <c r="P195" s="31">
        <v>541.20000000000005</v>
      </c>
      <c r="Q195" s="31">
        <v>541.20000000000005</v>
      </c>
      <c r="R195" s="31">
        <v>541.20000000000005</v>
      </c>
      <c r="S195" s="31">
        <v>541.20000000000005</v>
      </c>
      <c r="T195" s="31">
        <v>541.20000000000005</v>
      </c>
      <c r="U195" s="31">
        <v>541.20000000000005</v>
      </c>
      <c r="V195" s="31">
        <v>541.20000000000005</v>
      </c>
    </row>
    <row r="196" spans="1:22" ht="21" customHeight="1" x14ac:dyDescent="0.15">
      <c r="A196" s="54"/>
      <c r="B196" s="51"/>
      <c r="C196" s="51"/>
      <c r="D196" s="51"/>
      <c r="E196" s="51"/>
      <c r="F196" s="51"/>
      <c r="G196" s="51"/>
      <c r="H196" s="9">
        <v>3612</v>
      </c>
      <c r="I196" s="16" t="s">
        <v>31</v>
      </c>
      <c r="J196" s="30">
        <v>3213.6</v>
      </c>
      <c r="K196" s="31">
        <v>267.8</v>
      </c>
      <c r="L196" s="31">
        <v>267.8</v>
      </c>
      <c r="M196" s="31">
        <v>267.8</v>
      </c>
      <c r="N196" s="31">
        <v>267.8</v>
      </c>
      <c r="O196" s="31">
        <v>267.8</v>
      </c>
      <c r="P196" s="31">
        <v>267.8</v>
      </c>
      <c r="Q196" s="31">
        <v>267.8</v>
      </c>
      <c r="R196" s="31">
        <v>267.8</v>
      </c>
      <c r="S196" s="31">
        <v>267.8</v>
      </c>
      <c r="T196" s="31">
        <v>267.8</v>
      </c>
      <c r="U196" s="31">
        <v>267.8</v>
      </c>
      <c r="V196" s="31">
        <v>267.8</v>
      </c>
    </row>
    <row r="197" spans="1:22" ht="21" customHeight="1" x14ac:dyDescent="0.15">
      <c r="A197" s="54"/>
      <c r="B197" s="51"/>
      <c r="C197" s="51"/>
      <c r="D197" s="51"/>
      <c r="E197" s="51"/>
      <c r="F197" s="51"/>
      <c r="G197" s="51"/>
      <c r="H197" s="9">
        <v>3751</v>
      </c>
      <c r="I197" s="16" t="s">
        <v>32</v>
      </c>
      <c r="J197" s="30">
        <v>7494</v>
      </c>
      <c r="K197" s="31">
        <v>624.5</v>
      </c>
      <c r="L197" s="31">
        <v>624.5</v>
      </c>
      <c r="M197" s="31">
        <v>624.5</v>
      </c>
      <c r="N197" s="31">
        <v>624.5</v>
      </c>
      <c r="O197" s="31">
        <v>624.5</v>
      </c>
      <c r="P197" s="31">
        <v>624.5</v>
      </c>
      <c r="Q197" s="31">
        <v>624.5</v>
      </c>
      <c r="R197" s="31">
        <v>624.5</v>
      </c>
      <c r="S197" s="31">
        <v>624.5</v>
      </c>
      <c r="T197" s="31">
        <v>624.5</v>
      </c>
      <c r="U197" s="31">
        <v>624.5</v>
      </c>
      <c r="V197" s="31">
        <v>624.5</v>
      </c>
    </row>
    <row r="198" spans="1:22" ht="21" customHeight="1" x14ac:dyDescent="0.15">
      <c r="A198" s="54"/>
      <c r="B198" s="51"/>
      <c r="C198" s="51"/>
      <c r="D198" s="51"/>
      <c r="E198" s="51"/>
      <c r="F198" s="51"/>
      <c r="G198" s="51"/>
      <c r="H198" s="9">
        <v>3791</v>
      </c>
      <c r="I198" s="16" t="s">
        <v>42</v>
      </c>
      <c r="J198" s="30">
        <v>2013.6</v>
      </c>
      <c r="K198" s="31">
        <v>167.8</v>
      </c>
      <c r="L198" s="31">
        <v>167.8</v>
      </c>
      <c r="M198" s="31">
        <v>167.8</v>
      </c>
      <c r="N198" s="31">
        <v>167.8</v>
      </c>
      <c r="O198" s="31">
        <v>167.8</v>
      </c>
      <c r="P198" s="31">
        <v>167.8</v>
      </c>
      <c r="Q198" s="31">
        <v>167.8</v>
      </c>
      <c r="R198" s="31">
        <v>167.8</v>
      </c>
      <c r="S198" s="31">
        <v>167.8</v>
      </c>
      <c r="T198" s="31">
        <v>167.8</v>
      </c>
      <c r="U198" s="31">
        <v>167.8</v>
      </c>
      <c r="V198" s="31">
        <v>167.8</v>
      </c>
    </row>
    <row r="199" spans="1:22" s="4" customFormat="1" ht="21" customHeight="1" x14ac:dyDescent="0.15">
      <c r="A199" s="55"/>
      <c r="B199" s="52"/>
      <c r="C199" s="52"/>
      <c r="D199" s="52"/>
      <c r="E199" s="52"/>
      <c r="F199" s="52"/>
      <c r="G199" s="52"/>
      <c r="H199" s="20">
        <v>4411</v>
      </c>
      <c r="I199" s="27" t="s">
        <v>59</v>
      </c>
      <c r="J199" s="30">
        <v>1260000</v>
      </c>
      <c r="K199" s="31">
        <v>105000</v>
      </c>
      <c r="L199" s="31">
        <v>105000</v>
      </c>
      <c r="M199" s="31">
        <v>105000</v>
      </c>
      <c r="N199" s="31">
        <v>105000</v>
      </c>
      <c r="O199" s="31">
        <v>105000</v>
      </c>
      <c r="P199" s="31">
        <v>105000</v>
      </c>
      <c r="Q199" s="31">
        <v>105000</v>
      </c>
      <c r="R199" s="31">
        <v>105000</v>
      </c>
      <c r="S199" s="31">
        <v>105000</v>
      </c>
      <c r="T199" s="31">
        <v>105000</v>
      </c>
      <c r="U199" s="31">
        <v>105000</v>
      </c>
      <c r="V199" s="31">
        <v>105000</v>
      </c>
    </row>
    <row r="200" spans="1:22" s="4" customFormat="1" ht="21" customHeight="1" x14ac:dyDescent="0.15">
      <c r="A200" s="57" t="s">
        <v>33</v>
      </c>
      <c r="B200" s="57"/>
      <c r="C200" s="57"/>
      <c r="D200" s="57"/>
      <c r="E200" s="57"/>
      <c r="F200" s="57"/>
      <c r="G200" s="57"/>
      <c r="H200" s="57"/>
      <c r="I200" s="57"/>
      <c r="J200" s="30">
        <f>SUM(J187:J199)</f>
        <v>1301767.2</v>
      </c>
      <c r="K200" s="31">
        <f t="shared" ref="K200:V200" si="24">SUM(K187:K199)</f>
        <v>108480.6</v>
      </c>
      <c r="L200" s="31">
        <f t="shared" si="24"/>
        <v>108480.6</v>
      </c>
      <c r="M200" s="31">
        <f t="shared" si="24"/>
        <v>108480.6</v>
      </c>
      <c r="N200" s="31">
        <f t="shared" si="24"/>
        <v>108480.6</v>
      </c>
      <c r="O200" s="31">
        <f t="shared" si="24"/>
        <v>108480.6</v>
      </c>
      <c r="P200" s="31">
        <f t="shared" si="24"/>
        <v>108480.6</v>
      </c>
      <c r="Q200" s="31">
        <f t="shared" si="24"/>
        <v>108480.6</v>
      </c>
      <c r="R200" s="31">
        <f t="shared" si="24"/>
        <v>108480.6</v>
      </c>
      <c r="S200" s="31">
        <f t="shared" si="24"/>
        <v>108480.6</v>
      </c>
      <c r="T200" s="31">
        <f t="shared" si="24"/>
        <v>108480.6</v>
      </c>
      <c r="U200" s="31">
        <f t="shared" si="24"/>
        <v>108480.6</v>
      </c>
      <c r="V200" s="31">
        <f t="shared" si="24"/>
        <v>108480.6</v>
      </c>
    </row>
    <row r="201" spans="1:22" ht="21" customHeight="1" x14ac:dyDescent="0.15">
      <c r="A201" s="53">
        <v>1</v>
      </c>
      <c r="B201" s="50" t="s">
        <v>21</v>
      </c>
      <c r="C201" s="50" t="s">
        <v>160</v>
      </c>
      <c r="D201" s="50" t="s">
        <v>161</v>
      </c>
      <c r="E201" s="50">
        <v>407</v>
      </c>
      <c r="F201" s="50" t="s">
        <v>157</v>
      </c>
      <c r="G201" s="50" t="s">
        <v>25</v>
      </c>
      <c r="H201" s="9">
        <v>211</v>
      </c>
      <c r="I201" s="16" t="s">
        <v>79</v>
      </c>
      <c r="J201" s="30">
        <v>7168.8</v>
      </c>
      <c r="K201" s="31">
        <v>597.4</v>
      </c>
      <c r="L201" s="31">
        <v>597.4</v>
      </c>
      <c r="M201" s="31">
        <v>597.4</v>
      </c>
      <c r="N201" s="31">
        <v>597.4</v>
      </c>
      <c r="O201" s="31">
        <v>597.4</v>
      </c>
      <c r="P201" s="31">
        <v>597.4</v>
      </c>
      <c r="Q201" s="31">
        <v>597.4</v>
      </c>
      <c r="R201" s="31">
        <v>597.4</v>
      </c>
      <c r="S201" s="31">
        <v>597.4</v>
      </c>
      <c r="T201" s="31">
        <v>597.4</v>
      </c>
      <c r="U201" s="31">
        <v>597.4</v>
      </c>
      <c r="V201" s="31">
        <v>597.4</v>
      </c>
    </row>
    <row r="202" spans="1:22" ht="21" customHeight="1" x14ac:dyDescent="0.15">
      <c r="A202" s="54"/>
      <c r="B202" s="51"/>
      <c r="C202" s="51"/>
      <c r="D202" s="51"/>
      <c r="E202" s="51"/>
      <c r="F202" s="51"/>
      <c r="G202" s="51"/>
      <c r="H202" s="9">
        <v>2161</v>
      </c>
      <c r="I202" s="16" t="s">
        <v>80</v>
      </c>
      <c r="J202" s="30">
        <v>27360</v>
      </c>
      <c r="K202" s="31">
        <v>2280</v>
      </c>
      <c r="L202" s="31">
        <v>2280</v>
      </c>
      <c r="M202" s="31">
        <v>2280</v>
      </c>
      <c r="N202" s="31">
        <v>2280</v>
      </c>
      <c r="O202" s="31">
        <v>2280</v>
      </c>
      <c r="P202" s="31">
        <v>2280</v>
      </c>
      <c r="Q202" s="31">
        <v>2280</v>
      </c>
      <c r="R202" s="31">
        <v>2280</v>
      </c>
      <c r="S202" s="31">
        <v>2280</v>
      </c>
      <c r="T202" s="31">
        <v>2280</v>
      </c>
      <c r="U202" s="31">
        <v>2280</v>
      </c>
      <c r="V202" s="31">
        <v>2280</v>
      </c>
    </row>
    <row r="203" spans="1:22" ht="21" customHeight="1" x14ac:dyDescent="0.15">
      <c r="A203" s="54"/>
      <c r="B203" s="51"/>
      <c r="C203" s="51"/>
      <c r="D203" s="51"/>
      <c r="E203" s="51"/>
      <c r="F203" s="51"/>
      <c r="G203" s="51"/>
      <c r="H203" s="9">
        <v>2211</v>
      </c>
      <c r="I203" s="16" t="s">
        <v>28</v>
      </c>
      <c r="J203" s="30">
        <v>38400</v>
      </c>
      <c r="K203" s="31">
        <v>3200</v>
      </c>
      <c r="L203" s="31">
        <v>3200</v>
      </c>
      <c r="M203" s="31">
        <v>3200</v>
      </c>
      <c r="N203" s="31">
        <v>3200</v>
      </c>
      <c r="O203" s="31">
        <v>3200</v>
      </c>
      <c r="P203" s="31">
        <v>3200</v>
      </c>
      <c r="Q203" s="31">
        <v>3200</v>
      </c>
      <c r="R203" s="31">
        <v>3200</v>
      </c>
      <c r="S203" s="31">
        <v>3200</v>
      </c>
      <c r="T203" s="31">
        <v>3200</v>
      </c>
      <c r="U203" s="31">
        <v>3200</v>
      </c>
      <c r="V203" s="31">
        <v>3200</v>
      </c>
    </row>
    <row r="204" spans="1:22" ht="21" customHeight="1" x14ac:dyDescent="0.15">
      <c r="A204" s="54"/>
      <c r="B204" s="51"/>
      <c r="C204" s="51"/>
      <c r="D204" s="51"/>
      <c r="E204" s="51"/>
      <c r="F204" s="51"/>
      <c r="G204" s="51"/>
      <c r="H204" s="9">
        <v>2231</v>
      </c>
      <c r="I204" s="16" t="s">
        <v>145</v>
      </c>
      <c r="J204" s="30">
        <v>5613.6</v>
      </c>
      <c r="K204" s="31">
        <v>467.8</v>
      </c>
      <c r="L204" s="31">
        <v>467.8</v>
      </c>
      <c r="M204" s="31">
        <v>467.8</v>
      </c>
      <c r="N204" s="31">
        <v>467.8</v>
      </c>
      <c r="O204" s="31">
        <v>467.8</v>
      </c>
      <c r="P204" s="31">
        <v>467.8</v>
      </c>
      <c r="Q204" s="31">
        <v>467.8</v>
      </c>
      <c r="R204" s="31">
        <v>467.8</v>
      </c>
      <c r="S204" s="31">
        <v>467.8</v>
      </c>
      <c r="T204" s="31">
        <v>467.8</v>
      </c>
      <c r="U204" s="31">
        <v>467.8</v>
      </c>
      <c r="V204" s="31">
        <v>467.8</v>
      </c>
    </row>
    <row r="205" spans="1:22" ht="21" customHeight="1" x14ac:dyDescent="0.15">
      <c r="A205" s="54"/>
      <c r="B205" s="51"/>
      <c r="C205" s="51"/>
      <c r="D205" s="51"/>
      <c r="E205" s="51"/>
      <c r="F205" s="51"/>
      <c r="G205" s="51"/>
      <c r="H205" s="9">
        <v>2421</v>
      </c>
      <c r="I205" s="16" t="s">
        <v>47</v>
      </c>
      <c r="J205" s="30">
        <v>3180</v>
      </c>
      <c r="K205" s="31">
        <v>265</v>
      </c>
      <c r="L205" s="31">
        <v>265</v>
      </c>
      <c r="M205" s="31">
        <v>265</v>
      </c>
      <c r="N205" s="31">
        <v>265</v>
      </c>
      <c r="O205" s="31">
        <v>265</v>
      </c>
      <c r="P205" s="31">
        <v>265</v>
      </c>
      <c r="Q205" s="31">
        <v>265</v>
      </c>
      <c r="R205" s="31">
        <v>265</v>
      </c>
      <c r="S205" s="31">
        <v>265</v>
      </c>
      <c r="T205" s="31">
        <v>265</v>
      </c>
      <c r="U205" s="31">
        <v>265</v>
      </c>
      <c r="V205" s="31">
        <v>265</v>
      </c>
    </row>
    <row r="206" spans="1:22" ht="21" customHeight="1" x14ac:dyDescent="0.15">
      <c r="A206" s="54"/>
      <c r="B206" s="51"/>
      <c r="C206" s="51"/>
      <c r="D206" s="51"/>
      <c r="E206" s="51"/>
      <c r="F206" s="51"/>
      <c r="G206" s="51"/>
      <c r="H206" s="9">
        <v>2431</v>
      </c>
      <c r="I206" s="16" t="s">
        <v>82</v>
      </c>
      <c r="J206" s="30">
        <v>1317.6</v>
      </c>
      <c r="K206" s="31">
        <v>109.8</v>
      </c>
      <c r="L206" s="31">
        <v>109.8</v>
      </c>
      <c r="M206" s="31">
        <v>109.8</v>
      </c>
      <c r="N206" s="31">
        <v>109.8</v>
      </c>
      <c r="O206" s="31">
        <v>109.8</v>
      </c>
      <c r="P206" s="31">
        <v>109.8</v>
      </c>
      <c r="Q206" s="31">
        <v>109.8</v>
      </c>
      <c r="R206" s="31">
        <v>109.8</v>
      </c>
      <c r="S206" s="31">
        <v>109.8</v>
      </c>
      <c r="T206" s="31">
        <v>109.8</v>
      </c>
      <c r="U206" s="31">
        <v>109.8</v>
      </c>
      <c r="V206" s="31">
        <v>109.8</v>
      </c>
    </row>
    <row r="207" spans="1:22" ht="21" customHeight="1" x14ac:dyDescent="0.15">
      <c r="A207" s="54"/>
      <c r="B207" s="51"/>
      <c r="C207" s="51"/>
      <c r="D207" s="51"/>
      <c r="E207" s="51"/>
      <c r="F207" s="51"/>
      <c r="G207" s="51"/>
      <c r="H207" s="9">
        <v>2441</v>
      </c>
      <c r="I207" s="16" t="s">
        <v>49</v>
      </c>
      <c r="J207" s="30">
        <v>2493.6</v>
      </c>
      <c r="K207" s="31">
        <v>207.8</v>
      </c>
      <c r="L207" s="31">
        <v>207.8</v>
      </c>
      <c r="M207" s="31">
        <v>207.8</v>
      </c>
      <c r="N207" s="31">
        <v>207.8</v>
      </c>
      <c r="O207" s="31">
        <v>207.8</v>
      </c>
      <c r="P207" s="31">
        <v>207.8</v>
      </c>
      <c r="Q207" s="31">
        <v>207.8</v>
      </c>
      <c r="R207" s="31">
        <v>207.8</v>
      </c>
      <c r="S207" s="31">
        <v>207.8</v>
      </c>
      <c r="T207" s="31">
        <v>207.8</v>
      </c>
      <c r="U207" s="31">
        <v>207.8</v>
      </c>
      <c r="V207" s="31">
        <v>207.8</v>
      </c>
    </row>
    <row r="208" spans="1:22" ht="21" customHeight="1" x14ac:dyDescent="0.15">
      <c r="A208" s="54"/>
      <c r="B208" s="51"/>
      <c r="C208" s="51"/>
      <c r="D208" s="51"/>
      <c r="E208" s="51"/>
      <c r="F208" s="51"/>
      <c r="G208" s="51"/>
      <c r="H208" s="9">
        <v>2451</v>
      </c>
      <c r="I208" s="16" t="s">
        <v>83</v>
      </c>
      <c r="J208" s="30">
        <v>2856</v>
      </c>
      <c r="K208" s="31">
        <v>238</v>
      </c>
      <c r="L208" s="31">
        <v>238</v>
      </c>
      <c r="M208" s="31">
        <v>238</v>
      </c>
      <c r="N208" s="31">
        <v>238</v>
      </c>
      <c r="O208" s="31">
        <v>238</v>
      </c>
      <c r="P208" s="31">
        <v>238</v>
      </c>
      <c r="Q208" s="31">
        <v>238</v>
      </c>
      <c r="R208" s="31">
        <v>238</v>
      </c>
      <c r="S208" s="31">
        <v>238</v>
      </c>
      <c r="T208" s="31">
        <v>238</v>
      </c>
      <c r="U208" s="31">
        <v>238</v>
      </c>
      <c r="V208" s="31">
        <v>238</v>
      </c>
    </row>
    <row r="209" spans="1:22" ht="21" customHeight="1" x14ac:dyDescent="0.15">
      <c r="A209" s="54"/>
      <c r="B209" s="51"/>
      <c r="C209" s="51"/>
      <c r="D209" s="51"/>
      <c r="E209" s="51"/>
      <c r="F209" s="51"/>
      <c r="G209" s="51"/>
      <c r="H209" s="9">
        <v>2461</v>
      </c>
      <c r="I209" s="16" t="s">
        <v>66</v>
      </c>
      <c r="J209" s="30">
        <v>3582</v>
      </c>
      <c r="K209" s="31">
        <v>298.5</v>
      </c>
      <c r="L209" s="31">
        <v>298.5</v>
      </c>
      <c r="M209" s="31">
        <v>298.5</v>
      </c>
      <c r="N209" s="31">
        <v>298.5</v>
      </c>
      <c r="O209" s="31">
        <v>298.5</v>
      </c>
      <c r="P209" s="31">
        <v>298.5</v>
      </c>
      <c r="Q209" s="31">
        <v>298.5</v>
      </c>
      <c r="R209" s="31">
        <v>298.5</v>
      </c>
      <c r="S209" s="31">
        <v>298.5</v>
      </c>
      <c r="T209" s="31">
        <v>298.5</v>
      </c>
      <c r="U209" s="31">
        <v>298.5</v>
      </c>
      <c r="V209" s="31">
        <v>298.5</v>
      </c>
    </row>
    <row r="210" spans="1:22" ht="21" customHeight="1" x14ac:dyDescent="0.15">
      <c r="A210" s="54"/>
      <c r="B210" s="51"/>
      <c r="C210" s="51"/>
      <c r="D210" s="51"/>
      <c r="E210" s="51"/>
      <c r="F210" s="51"/>
      <c r="G210" s="51"/>
      <c r="H210" s="9">
        <v>2491</v>
      </c>
      <c r="I210" s="16" t="s">
        <v>51</v>
      </c>
      <c r="J210" s="30">
        <v>5637.6</v>
      </c>
      <c r="K210" s="31">
        <v>469.8</v>
      </c>
      <c r="L210" s="31">
        <v>469.8</v>
      </c>
      <c r="M210" s="31">
        <v>469.8</v>
      </c>
      <c r="N210" s="31">
        <v>469.8</v>
      </c>
      <c r="O210" s="31">
        <v>469.8</v>
      </c>
      <c r="P210" s="31">
        <v>469.8</v>
      </c>
      <c r="Q210" s="31">
        <v>469.8</v>
      </c>
      <c r="R210" s="31">
        <v>469.8</v>
      </c>
      <c r="S210" s="31">
        <v>469.8</v>
      </c>
      <c r="T210" s="31">
        <v>469.8</v>
      </c>
      <c r="U210" s="31">
        <v>469.8</v>
      </c>
      <c r="V210" s="31">
        <v>469.8</v>
      </c>
    </row>
    <row r="211" spans="1:22" ht="21" customHeight="1" x14ac:dyDescent="0.15">
      <c r="A211" s="54"/>
      <c r="B211" s="51"/>
      <c r="C211" s="51"/>
      <c r="D211" s="51"/>
      <c r="E211" s="51"/>
      <c r="F211" s="51"/>
      <c r="G211" s="51"/>
      <c r="H211" s="9">
        <v>2591</v>
      </c>
      <c r="I211" s="16" t="s">
        <v>52</v>
      </c>
      <c r="J211" s="30">
        <v>2587.1999999999998</v>
      </c>
      <c r="K211" s="31">
        <v>215.6</v>
      </c>
      <c r="L211" s="31">
        <v>215.6</v>
      </c>
      <c r="M211" s="31">
        <v>215.6</v>
      </c>
      <c r="N211" s="31">
        <v>215.6</v>
      </c>
      <c r="O211" s="31">
        <v>215.6</v>
      </c>
      <c r="P211" s="31">
        <v>215.6</v>
      </c>
      <c r="Q211" s="31">
        <v>215.6</v>
      </c>
      <c r="R211" s="31">
        <v>215.6</v>
      </c>
      <c r="S211" s="31">
        <v>215.6</v>
      </c>
      <c r="T211" s="31">
        <v>215.6</v>
      </c>
      <c r="U211" s="31">
        <v>215.6</v>
      </c>
      <c r="V211" s="31">
        <v>215.6</v>
      </c>
    </row>
    <row r="212" spans="1:22" ht="21" customHeight="1" x14ac:dyDescent="0.15">
      <c r="A212" s="54"/>
      <c r="B212" s="51"/>
      <c r="C212" s="51"/>
      <c r="D212" s="51"/>
      <c r="E212" s="51"/>
      <c r="F212" s="51"/>
      <c r="G212" s="51"/>
      <c r="H212" s="9">
        <v>2741</v>
      </c>
      <c r="I212" s="16" t="s">
        <v>35</v>
      </c>
      <c r="J212" s="30">
        <v>3237.6</v>
      </c>
      <c r="K212" s="31">
        <v>269.8</v>
      </c>
      <c r="L212" s="31">
        <v>269.8</v>
      </c>
      <c r="M212" s="31">
        <v>269.8</v>
      </c>
      <c r="N212" s="31">
        <v>269.8</v>
      </c>
      <c r="O212" s="31">
        <v>269.8</v>
      </c>
      <c r="P212" s="31">
        <v>269.8</v>
      </c>
      <c r="Q212" s="31">
        <v>269.8</v>
      </c>
      <c r="R212" s="31">
        <v>269.8</v>
      </c>
      <c r="S212" s="31">
        <v>269.8</v>
      </c>
      <c r="T212" s="31">
        <v>269.8</v>
      </c>
      <c r="U212" s="31">
        <v>269.8</v>
      </c>
      <c r="V212" s="31">
        <v>269.8</v>
      </c>
    </row>
    <row r="213" spans="1:22" ht="21" customHeight="1" x14ac:dyDescent="0.15">
      <c r="A213" s="54"/>
      <c r="B213" s="51"/>
      <c r="C213" s="51"/>
      <c r="D213" s="51"/>
      <c r="E213" s="51"/>
      <c r="F213" s="51"/>
      <c r="G213" s="51"/>
      <c r="H213" s="9">
        <v>2751</v>
      </c>
      <c r="I213" s="16" t="s">
        <v>122</v>
      </c>
      <c r="J213" s="30">
        <v>3357.6</v>
      </c>
      <c r="K213" s="31">
        <v>279.8</v>
      </c>
      <c r="L213" s="31">
        <v>279.8</v>
      </c>
      <c r="M213" s="31">
        <v>279.8</v>
      </c>
      <c r="N213" s="31">
        <v>279.8</v>
      </c>
      <c r="O213" s="31">
        <v>279.8</v>
      </c>
      <c r="P213" s="31">
        <v>279.8</v>
      </c>
      <c r="Q213" s="31">
        <v>279.8</v>
      </c>
      <c r="R213" s="31">
        <v>279.8</v>
      </c>
      <c r="S213" s="31">
        <v>279.8</v>
      </c>
      <c r="T213" s="31">
        <v>279.8</v>
      </c>
      <c r="U213" s="31">
        <v>279.8</v>
      </c>
      <c r="V213" s="31">
        <v>279.8</v>
      </c>
    </row>
    <row r="214" spans="1:22" ht="21" customHeight="1" x14ac:dyDescent="0.15">
      <c r="A214" s="54"/>
      <c r="B214" s="51"/>
      <c r="C214" s="51"/>
      <c r="D214" s="51"/>
      <c r="E214" s="51"/>
      <c r="F214" s="51"/>
      <c r="G214" s="51"/>
      <c r="H214" s="9">
        <v>2911</v>
      </c>
      <c r="I214" s="16" t="s">
        <v>87</v>
      </c>
      <c r="J214" s="30">
        <v>2973.6</v>
      </c>
      <c r="K214" s="31">
        <v>247.8</v>
      </c>
      <c r="L214" s="31">
        <v>247.8</v>
      </c>
      <c r="M214" s="31">
        <v>247.8</v>
      </c>
      <c r="N214" s="31">
        <v>247.8</v>
      </c>
      <c r="O214" s="31">
        <v>247.8</v>
      </c>
      <c r="P214" s="31">
        <v>247.8</v>
      </c>
      <c r="Q214" s="31">
        <v>247.8</v>
      </c>
      <c r="R214" s="31">
        <v>247.8</v>
      </c>
      <c r="S214" s="31">
        <v>247.8</v>
      </c>
      <c r="T214" s="31">
        <v>247.8</v>
      </c>
      <c r="U214" s="31">
        <v>247.8</v>
      </c>
      <c r="V214" s="31">
        <v>247.8</v>
      </c>
    </row>
    <row r="215" spans="1:22" ht="21" customHeight="1" x14ac:dyDescent="0.15">
      <c r="A215" s="54"/>
      <c r="B215" s="51"/>
      <c r="C215" s="51"/>
      <c r="D215" s="51"/>
      <c r="E215" s="51"/>
      <c r="F215" s="51"/>
      <c r="G215" s="51"/>
      <c r="H215" s="9">
        <v>2921</v>
      </c>
      <c r="I215" s="16" t="s">
        <v>88</v>
      </c>
      <c r="J215" s="30">
        <v>3523.2</v>
      </c>
      <c r="K215" s="31">
        <v>293.60000000000002</v>
      </c>
      <c r="L215" s="31">
        <v>293.60000000000002</v>
      </c>
      <c r="M215" s="31">
        <v>293.60000000000002</v>
      </c>
      <c r="N215" s="31">
        <v>293.60000000000002</v>
      </c>
      <c r="O215" s="31">
        <v>293.60000000000002</v>
      </c>
      <c r="P215" s="31">
        <v>293.60000000000002</v>
      </c>
      <c r="Q215" s="31">
        <v>293.60000000000002</v>
      </c>
      <c r="R215" s="31">
        <v>293.60000000000002</v>
      </c>
      <c r="S215" s="31">
        <v>293.60000000000002</v>
      </c>
      <c r="T215" s="31">
        <v>293.60000000000002</v>
      </c>
      <c r="U215" s="31">
        <v>293.60000000000002</v>
      </c>
      <c r="V215" s="31">
        <v>293.60000000000002</v>
      </c>
    </row>
    <row r="216" spans="1:22" ht="21" customHeight="1" x14ac:dyDescent="0.15">
      <c r="A216" s="54"/>
      <c r="B216" s="51"/>
      <c r="C216" s="51"/>
      <c r="D216" s="51"/>
      <c r="E216" s="51"/>
      <c r="F216" s="51"/>
      <c r="G216" s="51"/>
      <c r="H216" s="9">
        <v>3121</v>
      </c>
      <c r="I216" s="16" t="s">
        <v>147</v>
      </c>
      <c r="J216" s="30">
        <v>4768.8</v>
      </c>
      <c r="K216" s="31">
        <v>397.4</v>
      </c>
      <c r="L216" s="31">
        <v>397.4</v>
      </c>
      <c r="M216" s="31">
        <v>397.4</v>
      </c>
      <c r="N216" s="31">
        <v>397.4</v>
      </c>
      <c r="O216" s="31">
        <v>397.4</v>
      </c>
      <c r="P216" s="31">
        <v>397.4</v>
      </c>
      <c r="Q216" s="31">
        <v>397.4</v>
      </c>
      <c r="R216" s="31">
        <v>397.4</v>
      </c>
      <c r="S216" s="31">
        <v>397.4</v>
      </c>
      <c r="T216" s="31">
        <v>397.4</v>
      </c>
      <c r="U216" s="31">
        <v>397.4</v>
      </c>
      <c r="V216" s="31">
        <v>397.4</v>
      </c>
    </row>
    <row r="217" spans="1:22" ht="21" customHeight="1" x14ac:dyDescent="0.15">
      <c r="A217" s="54"/>
      <c r="B217" s="51"/>
      <c r="C217" s="51"/>
      <c r="D217" s="51"/>
      <c r="E217" s="51"/>
      <c r="F217" s="51"/>
      <c r="G217" s="51"/>
      <c r="H217" s="9">
        <v>3591</v>
      </c>
      <c r="I217" s="16" t="s">
        <v>158</v>
      </c>
      <c r="J217" s="30">
        <v>4382.3999999999996</v>
      </c>
      <c r="K217" s="31">
        <v>365.2</v>
      </c>
      <c r="L217" s="31">
        <v>365.2</v>
      </c>
      <c r="M217" s="31">
        <v>365.2</v>
      </c>
      <c r="N217" s="31">
        <v>365.2</v>
      </c>
      <c r="O217" s="31">
        <v>365.2</v>
      </c>
      <c r="P217" s="31">
        <v>365.2</v>
      </c>
      <c r="Q217" s="31">
        <v>365.2</v>
      </c>
      <c r="R217" s="31">
        <v>365.2</v>
      </c>
      <c r="S217" s="31">
        <v>365.2</v>
      </c>
      <c r="T217" s="31">
        <v>365.2</v>
      </c>
      <c r="U217" s="31">
        <v>365.2</v>
      </c>
      <c r="V217" s="31">
        <v>365.2</v>
      </c>
    </row>
    <row r="218" spans="1:22" ht="21" customHeight="1" x14ac:dyDescent="0.15">
      <c r="A218" s="55"/>
      <c r="B218" s="52"/>
      <c r="C218" s="52"/>
      <c r="D218" s="52"/>
      <c r="E218" s="52"/>
      <c r="F218" s="52"/>
      <c r="G218" s="52"/>
      <c r="H218" s="9">
        <v>3691</v>
      </c>
      <c r="I218" s="16" t="s">
        <v>70</v>
      </c>
      <c r="J218" s="30">
        <v>1282.8</v>
      </c>
      <c r="K218" s="31">
        <v>106.9</v>
      </c>
      <c r="L218" s="31">
        <v>106.9</v>
      </c>
      <c r="M218" s="31">
        <v>106.9</v>
      </c>
      <c r="N218" s="31">
        <v>106.9</v>
      </c>
      <c r="O218" s="31">
        <v>106.9</v>
      </c>
      <c r="P218" s="31">
        <v>106.9</v>
      </c>
      <c r="Q218" s="31">
        <v>106.9</v>
      </c>
      <c r="R218" s="31">
        <v>106.9</v>
      </c>
      <c r="S218" s="31">
        <v>106.9</v>
      </c>
      <c r="T218" s="31">
        <v>106.9</v>
      </c>
      <c r="U218" s="31">
        <v>106.9</v>
      </c>
      <c r="V218" s="31">
        <v>106.9</v>
      </c>
    </row>
    <row r="219" spans="1:22" ht="21" customHeight="1" x14ac:dyDescent="0.15">
      <c r="A219" s="48" t="s">
        <v>33</v>
      </c>
      <c r="B219" s="48"/>
      <c r="C219" s="48"/>
      <c r="D219" s="48"/>
      <c r="E219" s="48"/>
      <c r="F219" s="48"/>
      <c r="G219" s="48"/>
      <c r="H219" s="48"/>
      <c r="I219" s="48"/>
      <c r="J219" s="30">
        <f>SUM(J201:J218)</f>
        <v>123722.40000000004</v>
      </c>
      <c r="K219" s="31">
        <f t="shared" ref="K219:V219" si="25">SUM(K201:K218)</f>
        <v>10310.199999999999</v>
      </c>
      <c r="L219" s="31">
        <f t="shared" si="25"/>
        <v>10310.199999999999</v>
      </c>
      <c r="M219" s="31">
        <f t="shared" si="25"/>
        <v>10310.199999999999</v>
      </c>
      <c r="N219" s="31">
        <f t="shared" si="25"/>
        <v>10310.199999999999</v>
      </c>
      <c r="O219" s="31">
        <f t="shared" si="25"/>
        <v>10310.199999999999</v>
      </c>
      <c r="P219" s="31">
        <f t="shared" si="25"/>
        <v>10310.199999999999</v>
      </c>
      <c r="Q219" s="31">
        <f t="shared" si="25"/>
        <v>10310.199999999999</v>
      </c>
      <c r="R219" s="31">
        <f t="shared" si="25"/>
        <v>10310.199999999999</v>
      </c>
      <c r="S219" s="31">
        <f t="shared" si="25"/>
        <v>10310.199999999999</v>
      </c>
      <c r="T219" s="31">
        <f t="shared" si="25"/>
        <v>10310.199999999999</v>
      </c>
      <c r="U219" s="31">
        <f t="shared" si="25"/>
        <v>10310.199999999999</v>
      </c>
      <c r="V219" s="31">
        <f t="shared" si="25"/>
        <v>10310.199999999999</v>
      </c>
    </row>
    <row r="220" spans="1:22" ht="21" customHeight="1" x14ac:dyDescent="0.15">
      <c r="A220" s="53">
        <v>1</v>
      </c>
      <c r="B220" s="50" t="s">
        <v>21</v>
      </c>
      <c r="C220" s="50" t="s">
        <v>162</v>
      </c>
      <c r="D220" s="50" t="s">
        <v>163</v>
      </c>
      <c r="E220" s="50">
        <v>407</v>
      </c>
      <c r="F220" s="50" t="s">
        <v>157</v>
      </c>
      <c r="G220" s="50" t="s">
        <v>25</v>
      </c>
      <c r="H220" s="9">
        <v>2211</v>
      </c>
      <c r="I220" s="16" t="s">
        <v>28</v>
      </c>
      <c r="J220" s="30">
        <v>3438</v>
      </c>
      <c r="K220" s="31">
        <v>286.5</v>
      </c>
      <c r="L220" s="31">
        <v>286.5</v>
      </c>
      <c r="M220" s="31">
        <v>286.5</v>
      </c>
      <c r="N220" s="31">
        <v>286.5</v>
      </c>
      <c r="O220" s="31">
        <v>286.5</v>
      </c>
      <c r="P220" s="31">
        <v>286.5</v>
      </c>
      <c r="Q220" s="31">
        <v>286.5</v>
      </c>
      <c r="R220" s="31">
        <v>286.5</v>
      </c>
      <c r="S220" s="31">
        <v>286.5</v>
      </c>
      <c r="T220" s="31">
        <v>286.5</v>
      </c>
      <c r="U220" s="31">
        <v>286.5</v>
      </c>
      <c r="V220" s="31">
        <v>286.5</v>
      </c>
    </row>
    <row r="221" spans="1:22" ht="21" customHeight="1" x14ac:dyDescent="0.15">
      <c r="A221" s="54"/>
      <c r="B221" s="51"/>
      <c r="C221" s="51"/>
      <c r="D221" s="51"/>
      <c r="E221" s="51"/>
      <c r="F221" s="51"/>
      <c r="G221" s="51"/>
      <c r="H221" s="9">
        <v>2561</v>
      </c>
      <c r="I221" s="16" t="s">
        <v>52</v>
      </c>
      <c r="J221" s="30">
        <v>1200</v>
      </c>
      <c r="K221" s="31">
        <v>100</v>
      </c>
      <c r="L221" s="31">
        <v>100</v>
      </c>
      <c r="M221" s="31">
        <v>100</v>
      </c>
      <c r="N221" s="31">
        <v>100</v>
      </c>
      <c r="O221" s="31">
        <v>100</v>
      </c>
      <c r="P221" s="31">
        <v>100</v>
      </c>
      <c r="Q221" s="31">
        <v>100</v>
      </c>
      <c r="R221" s="31">
        <v>100</v>
      </c>
      <c r="S221" s="31">
        <v>100</v>
      </c>
      <c r="T221" s="31">
        <v>100</v>
      </c>
      <c r="U221" s="31">
        <v>100</v>
      </c>
      <c r="V221" s="31">
        <v>100</v>
      </c>
    </row>
    <row r="222" spans="1:22" ht="21" customHeight="1" x14ac:dyDescent="0.15">
      <c r="A222" s="54"/>
      <c r="B222" s="51"/>
      <c r="C222" s="51"/>
      <c r="D222" s="51"/>
      <c r="E222" s="51"/>
      <c r="F222" s="51"/>
      <c r="G222" s="51"/>
      <c r="H222" s="9">
        <v>3751</v>
      </c>
      <c r="I222" s="16" t="s">
        <v>32</v>
      </c>
      <c r="J222" s="30">
        <v>5760</v>
      </c>
      <c r="K222" s="31">
        <v>480</v>
      </c>
      <c r="L222" s="31">
        <v>480</v>
      </c>
      <c r="M222" s="31">
        <v>480</v>
      </c>
      <c r="N222" s="31">
        <v>480</v>
      </c>
      <c r="O222" s="31">
        <v>480</v>
      </c>
      <c r="P222" s="31">
        <v>480</v>
      </c>
      <c r="Q222" s="31">
        <v>480</v>
      </c>
      <c r="R222" s="31">
        <v>480</v>
      </c>
      <c r="S222" s="31">
        <v>480</v>
      </c>
      <c r="T222" s="31">
        <v>480</v>
      </c>
      <c r="U222" s="31">
        <v>480</v>
      </c>
      <c r="V222" s="31">
        <v>480</v>
      </c>
    </row>
    <row r="223" spans="1:22" ht="21" customHeight="1" x14ac:dyDescent="0.15">
      <c r="A223" s="55"/>
      <c r="B223" s="52"/>
      <c r="C223" s="52"/>
      <c r="D223" s="52"/>
      <c r="E223" s="52"/>
      <c r="F223" s="52"/>
      <c r="G223" s="52"/>
      <c r="H223" s="9">
        <v>3921</v>
      </c>
      <c r="I223" s="16" t="s">
        <v>58</v>
      </c>
      <c r="J223" s="30">
        <v>1518</v>
      </c>
      <c r="K223" s="31">
        <v>126.5</v>
      </c>
      <c r="L223" s="31">
        <v>126.5</v>
      </c>
      <c r="M223" s="31">
        <v>126.5</v>
      </c>
      <c r="N223" s="31">
        <v>126.5</v>
      </c>
      <c r="O223" s="31">
        <v>126.5</v>
      </c>
      <c r="P223" s="31">
        <v>126.5</v>
      </c>
      <c r="Q223" s="31">
        <v>126.5</v>
      </c>
      <c r="R223" s="31">
        <v>126.5</v>
      </c>
      <c r="S223" s="31">
        <v>126.5</v>
      </c>
      <c r="T223" s="31">
        <v>126.5</v>
      </c>
      <c r="U223" s="31">
        <v>126.5</v>
      </c>
      <c r="V223" s="31">
        <v>126.5</v>
      </c>
    </row>
    <row r="224" spans="1:22" ht="21" customHeight="1" x14ac:dyDescent="0.15">
      <c r="A224" s="48" t="s">
        <v>33</v>
      </c>
      <c r="B224" s="48"/>
      <c r="C224" s="48"/>
      <c r="D224" s="48"/>
      <c r="E224" s="48"/>
      <c r="F224" s="48"/>
      <c r="G224" s="48"/>
      <c r="H224" s="48"/>
      <c r="I224" s="48"/>
      <c r="J224" s="30">
        <f>SUM(J220:J223)</f>
        <v>11916</v>
      </c>
      <c r="K224" s="31">
        <f t="shared" ref="K224:V224" si="26">SUM(K220:K223)</f>
        <v>993</v>
      </c>
      <c r="L224" s="31">
        <f t="shared" si="26"/>
        <v>993</v>
      </c>
      <c r="M224" s="31">
        <f t="shared" si="26"/>
        <v>993</v>
      </c>
      <c r="N224" s="31">
        <f t="shared" si="26"/>
        <v>993</v>
      </c>
      <c r="O224" s="31">
        <f t="shared" si="26"/>
        <v>993</v>
      </c>
      <c r="P224" s="31">
        <f t="shared" si="26"/>
        <v>993</v>
      </c>
      <c r="Q224" s="31">
        <f t="shared" si="26"/>
        <v>993</v>
      </c>
      <c r="R224" s="31">
        <f t="shared" si="26"/>
        <v>993</v>
      </c>
      <c r="S224" s="31">
        <f t="shared" si="26"/>
        <v>993</v>
      </c>
      <c r="T224" s="31">
        <f t="shared" si="26"/>
        <v>993</v>
      </c>
      <c r="U224" s="31">
        <f t="shared" si="26"/>
        <v>993</v>
      </c>
      <c r="V224" s="31">
        <f t="shared" si="26"/>
        <v>993</v>
      </c>
    </row>
    <row r="225" spans="1:22" ht="21" customHeight="1" x14ac:dyDescent="0.15">
      <c r="A225" s="53">
        <v>1</v>
      </c>
      <c r="B225" s="50" t="s">
        <v>21</v>
      </c>
      <c r="C225" s="50" t="s">
        <v>164</v>
      </c>
      <c r="D225" s="50" t="s">
        <v>165</v>
      </c>
      <c r="E225" s="50">
        <v>401</v>
      </c>
      <c r="F225" s="50" t="s">
        <v>166</v>
      </c>
      <c r="G225" s="50" t="s">
        <v>25</v>
      </c>
      <c r="H225" s="9">
        <v>2121</v>
      </c>
      <c r="I225" s="16" t="s">
        <v>159</v>
      </c>
      <c r="J225" s="30">
        <v>2520</v>
      </c>
      <c r="K225" s="31">
        <v>210</v>
      </c>
      <c r="L225" s="31">
        <v>210</v>
      </c>
      <c r="M225" s="31">
        <v>210</v>
      </c>
      <c r="N225" s="31">
        <v>210</v>
      </c>
      <c r="O225" s="31">
        <v>210</v>
      </c>
      <c r="P225" s="31">
        <v>210</v>
      </c>
      <c r="Q225" s="31">
        <v>210</v>
      </c>
      <c r="R225" s="31">
        <v>210</v>
      </c>
      <c r="S225" s="31">
        <v>210</v>
      </c>
      <c r="T225" s="31">
        <v>210</v>
      </c>
      <c r="U225" s="31">
        <v>210</v>
      </c>
      <c r="V225" s="31">
        <v>210</v>
      </c>
    </row>
    <row r="226" spans="1:22" ht="21" customHeight="1" x14ac:dyDescent="0.15">
      <c r="A226" s="54"/>
      <c r="B226" s="51"/>
      <c r="C226" s="51"/>
      <c r="D226" s="51"/>
      <c r="E226" s="51"/>
      <c r="F226" s="51"/>
      <c r="G226" s="51"/>
      <c r="H226" s="9">
        <v>2151</v>
      </c>
      <c r="I226" s="16" t="s">
        <v>167</v>
      </c>
      <c r="J226" s="30">
        <v>1256.4000000000001</v>
      </c>
      <c r="K226" s="31">
        <v>104.7</v>
      </c>
      <c r="L226" s="31">
        <v>104.7</v>
      </c>
      <c r="M226" s="31">
        <v>104.7</v>
      </c>
      <c r="N226" s="31">
        <v>104.7</v>
      </c>
      <c r="O226" s="31">
        <v>104.7</v>
      </c>
      <c r="P226" s="31">
        <v>104.7</v>
      </c>
      <c r="Q226" s="31">
        <v>104.7</v>
      </c>
      <c r="R226" s="31">
        <v>104.7</v>
      </c>
      <c r="S226" s="31">
        <v>104.7</v>
      </c>
      <c r="T226" s="31">
        <v>104.7</v>
      </c>
      <c r="U226" s="31">
        <v>104.7</v>
      </c>
      <c r="V226" s="31">
        <v>104.7</v>
      </c>
    </row>
    <row r="227" spans="1:22" ht="21" customHeight="1" x14ac:dyDescent="0.15">
      <c r="A227" s="54"/>
      <c r="B227" s="51"/>
      <c r="C227" s="51"/>
      <c r="D227" s="51"/>
      <c r="E227" s="51"/>
      <c r="F227" s="51"/>
      <c r="G227" s="51"/>
      <c r="H227" s="9">
        <v>2211</v>
      </c>
      <c r="I227" s="16" t="s">
        <v>28</v>
      </c>
      <c r="J227" s="30">
        <v>4197.6000000000004</v>
      </c>
      <c r="K227" s="31">
        <v>349.8</v>
      </c>
      <c r="L227" s="31">
        <v>349.8</v>
      </c>
      <c r="M227" s="31">
        <v>349.8</v>
      </c>
      <c r="N227" s="31">
        <v>349.8</v>
      </c>
      <c r="O227" s="31">
        <v>349.8</v>
      </c>
      <c r="P227" s="31">
        <v>349.8</v>
      </c>
      <c r="Q227" s="31">
        <v>349.8</v>
      </c>
      <c r="R227" s="31">
        <v>349.8</v>
      </c>
      <c r="S227" s="31">
        <v>349.8</v>
      </c>
      <c r="T227" s="31">
        <v>349.8</v>
      </c>
      <c r="U227" s="31">
        <v>349.8</v>
      </c>
      <c r="V227" s="31">
        <v>349.8</v>
      </c>
    </row>
    <row r="228" spans="1:22" ht="21" customHeight="1" x14ac:dyDescent="0.15">
      <c r="A228" s="54"/>
      <c r="B228" s="51"/>
      <c r="C228" s="51"/>
      <c r="D228" s="51"/>
      <c r="E228" s="51"/>
      <c r="F228" s="51"/>
      <c r="G228" s="51"/>
      <c r="H228" s="9">
        <v>3361</v>
      </c>
      <c r="I228" s="16" t="s">
        <v>55</v>
      </c>
      <c r="J228" s="30">
        <v>2234.4</v>
      </c>
      <c r="K228" s="31">
        <v>186.2</v>
      </c>
      <c r="L228" s="31">
        <v>186.2</v>
      </c>
      <c r="M228" s="31">
        <v>186.2</v>
      </c>
      <c r="N228" s="31">
        <v>186.2</v>
      </c>
      <c r="O228" s="31">
        <v>186.2</v>
      </c>
      <c r="P228" s="31">
        <v>186.2</v>
      </c>
      <c r="Q228" s="31">
        <v>186.2</v>
      </c>
      <c r="R228" s="31">
        <v>186.2</v>
      </c>
      <c r="S228" s="31">
        <v>186.2</v>
      </c>
      <c r="T228" s="31">
        <v>186.2</v>
      </c>
      <c r="U228" s="31">
        <v>186.2</v>
      </c>
      <c r="V228" s="31">
        <v>186.2</v>
      </c>
    </row>
    <row r="229" spans="1:22" ht="21" customHeight="1" x14ac:dyDescent="0.15">
      <c r="A229" s="54"/>
      <c r="B229" s="51"/>
      <c r="C229" s="51"/>
      <c r="D229" s="51"/>
      <c r="E229" s="51"/>
      <c r="F229" s="51"/>
      <c r="G229" s="51"/>
      <c r="H229" s="9">
        <v>3612</v>
      </c>
      <c r="I229" s="16" t="s">
        <v>31</v>
      </c>
      <c r="J229" s="30">
        <v>1796.4</v>
      </c>
      <c r="K229" s="31">
        <v>149.69999999999999</v>
      </c>
      <c r="L229" s="31">
        <v>149.69999999999999</v>
      </c>
      <c r="M229" s="31">
        <v>149.69999999999999</v>
      </c>
      <c r="N229" s="31">
        <v>149.69999999999999</v>
      </c>
      <c r="O229" s="31">
        <v>149.69999999999999</v>
      </c>
      <c r="P229" s="31">
        <v>149.69999999999999</v>
      </c>
      <c r="Q229" s="31">
        <v>149.69999999999999</v>
      </c>
      <c r="R229" s="31">
        <v>149.69999999999999</v>
      </c>
      <c r="S229" s="31">
        <v>149.69999999999999</v>
      </c>
      <c r="T229" s="31">
        <v>149.69999999999999</v>
      </c>
      <c r="U229" s="31">
        <v>149.69999999999999</v>
      </c>
      <c r="V229" s="31">
        <v>149.69999999999999</v>
      </c>
    </row>
    <row r="230" spans="1:22" ht="21" customHeight="1" x14ac:dyDescent="0.15">
      <c r="A230" s="55"/>
      <c r="B230" s="52"/>
      <c r="C230" s="52"/>
      <c r="D230" s="52"/>
      <c r="E230" s="52"/>
      <c r="F230" s="52"/>
      <c r="G230" s="52"/>
      <c r="H230" s="9">
        <v>3751</v>
      </c>
      <c r="I230" s="16" t="s">
        <v>32</v>
      </c>
      <c r="J230" s="30">
        <v>3448.8</v>
      </c>
      <c r="K230" s="31">
        <v>287.39999999999998</v>
      </c>
      <c r="L230" s="31">
        <v>287.39999999999998</v>
      </c>
      <c r="M230" s="31">
        <v>287.39999999999998</v>
      </c>
      <c r="N230" s="31">
        <v>287.39999999999998</v>
      </c>
      <c r="O230" s="31">
        <v>287.39999999999998</v>
      </c>
      <c r="P230" s="31">
        <v>287.39999999999998</v>
      </c>
      <c r="Q230" s="31">
        <v>287.39999999999998</v>
      </c>
      <c r="R230" s="31">
        <v>287.39999999999998</v>
      </c>
      <c r="S230" s="31">
        <v>287.39999999999998</v>
      </c>
      <c r="T230" s="31">
        <v>287.39999999999998</v>
      </c>
      <c r="U230" s="31">
        <v>287.39999999999998</v>
      </c>
      <c r="V230" s="31">
        <v>287.39999999999998</v>
      </c>
    </row>
    <row r="231" spans="1:22" ht="21" customHeight="1" x14ac:dyDescent="0.15">
      <c r="A231" s="48" t="s">
        <v>33</v>
      </c>
      <c r="B231" s="48"/>
      <c r="C231" s="48"/>
      <c r="D231" s="48"/>
      <c r="E231" s="48"/>
      <c r="F231" s="48"/>
      <c r="G231" s="48"/>
      <c r="H231" s="48"/>
      <c r="I231" s="48"/>
      <c r="J231" s="30">
        <f>SUM(J225:J230)</f>
        <v>15453.599999999999</v>
      </c>
      <c r="K231" s="31">
        <f t="shared" ref="K231:V231" si="27">SUM(K225:K230)</f>
        <v>1287.8000000000002</v>
      </c>
      <c r="L231" s="31">
        <f t="shared" si="27"/>
        <v>1287.8000000000002</v>
      </c>
      <c r="M231" s="31">
        <f t="shared" si="27"/>
        <v>1287.8000000000002</v>
      </c>
      <c r="N231" s="31">
        <f t="shared" si="27"/>
        <v>1287.8000000000002</v>
      </c>
      <c r="O231" s="31">
        <f t="shared" si="27"/>
        <v>1287.8000000000002</v>
      </c>
      <c r="P231" s="31">
        <f t="shared" si="27"/>
        <v>1287.8000000000002</v>
      </c>
      <c r="Q231" s="31">
        <f t="shared" si="27"/>
        <v>1287.8000000000002</v>
      </c>
      <c r="R231" s="31">
        <f t="shared" si="27"/>
        <v>1287.8000000000002</v>
      </c>
      <c r="S231" s="31">
        <f t="shared" si="27"/>
        <v>1287.8000000000002</v>
      </c>
      <c r="T231" s="31">
        <f t="shared" si="27"/>
        <v>1287.8000000000002</v>
      </c>
      <c r="U231" s="31">
        <f t="shared" si="27"/>
        <v>1287.8000000000002</v>
      </c>
      <c r="V231" s="31">
        <f t="shared" si="27"/>
        <v>1287.8000000000002</v>
      </c>
    </row>
    <row r="232" spans="1:22" s="4" customFormat="1" ht="21" customHeight="1" x14ac:dyDescent="0.15">
      <c r="A232" s="49" t="s">
        <v>168</v>
      </c>
      <c r="B232" s="49"/>
      <c r="C232" s="49"/>
      <c r="D232" s="49"/>
      <c r="E232" s="49"/>
      <c r="F232" s="49"/>
      <c r="G232" s="49"/>
      <c r="H232" s="49"/>
      <c r="I232" s="49"/>
      <c r="J232" s="34">
        <f>SUM(J14+J27+J48+J59+J102+J104+J112+J121+J134+J136+J144+J152+J165+J177+J186+J200+J219+J224+J231)</f>
        <v>7920000</v>
      </c>
      <c r="K232" s="36">
        <f t="shared" ref="K232:V232" si="28">SUM(K14+K27+K48+K59+K102+K104+K112+K121+K134+K136+K144+K152+K165+K177+K186+K200+K219+K224+K231)</f>
        <v>660000</v>
      </c>
      <c r="L232" s="36">
        <f t="shared" si="28"/>
        <v>660000</v>
      </c>
      <c r="M232" s="36">
        <f t="shared" si="28"/>
        <v>660000</v>
      </c>
      <c r="N232" s="36">
        <f t="shared" si="28"/>
        <v>660000</v>
      </c>
      <c r="O232" s="36">
        <f t="shared" si="28"/>
        <v>660000</v>
      </c>
      <c r="P232" s="36">
        <f t="shared" si="28"/>
        <v>660000</v>
      </c>
      <c r="Q232" s="36">
        <f t="shared" si="28"/>
        <v>660000</v>
      </c>
      <c r="R232" s="36">
        <f t="shared" si="28"/>
        <v>660000</v>
      </c>
      <c r="S232" s="36">
        <f t="shared" si="28"/>
        <v>660000</v>
      </c>
      <c r="T232" s="36">
        <f t="shared" si="28"/>
        <v>660000</v>
      </c>
      <c r="U232" s="36">
        <f t="shared" si="28"/>
        <v>660000</v>
      </c>
      <c r="V232" s="36">
        <f t="shared" si="28"/>
        <v>660000</v>
      </c>
    </row>
    <row r="233" spans="1:22" s="11" customFormat="1" ht="21" customHeight="1" x14ac:dyDescent="0.2">
      <c r="A233" s="10"/>
      <c r="C233" s="70" t="s">
        <v>173</v>
      </c>
      <c r="D233" s="70"/>
      <c r="E233" s="70"/>
      <c r="F233" s="70"/>
      <c r="G233" s="70"/>
      <c r="I233" s="35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</row>
    <row r="234" spans="1:22" s="11" customFormat="1" ht="21" customHeight="1" x14ac:dyDescent="0.2">
      <c r="A234" s="10"/>
      <c r="C234" s="70" t="s">
        <v>177</v>
      </c>
      <c r="D234" s="70"/>
      <c r="E234" s="70"/>
      <c r="F234" s="70"/>
      <c r="G234" s="70"/>
      <c r="I234" s="35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s="11" customFormat="1" ht="9" customHeight="1" x14ac:dyDescent="0.2">
      <c r="A235" s="10"/>
      <c r="C235" s="38" t="s">
        <v>174</v>
      </c>
      <c r="D235" s="38"/>
      <c r="E235" s="38"/>
      <c r="F235" s="38"/>
      <c r="G235" s="38"/>
      <c r="I235" s="35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</row>
    <row r="236" spans="1:22" s="11" customFormat="1" ht="10.5" customHeight="1" x14ac:dyDescent="0.2">
      <c r="A236" s="10"/>
      <c r="C236" s="38" t="s">
        <v>175</v>
      </c>
      <c r="D236" s="38"/>
      <c r="E236" s="38"/>
      <c r="F236" s="38"/>
      <c r="G236" s="38"/>
      <c r="I236" s="35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s="11" customFormat="1" ht="12" customHeight="1" x14ac:dyDescent="0.2">
      <c r="A237" s="10"/>
      <c r="C237" s="38" t="s">
        <v>176</v>
      </c>
      <c r="D237" s="38"/>
      <c r="E237" s="38"/>
      <c r="F237" s="38"/>
      <c r="G237" s="38"/>
      <c r="I237" s="35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</row>
    <row r="238" spans="1:22" s="11" customFormat="1" ht="11.25" x14ac:dyDescent="0.2">
      <c r="A238" s="10"/>
      <c r="C238" s="37"/>
      <c r="D238" s="37"/>
      <c r="E238" s="37"/>
      <c r="F238" s="37"/>
      <c r="G238" s="37"/>
      <c r="I238" s="35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s="11" customFormat="1" ht="11.25" x14ac:dyDescent="0.2">
      <c r="A239" s="10"/>
      <c r="C239" s="37"/>
      <c r="D239" s="37"/>
      <c r="E239" s="37"/>
      <c r="F239" s="37"/>
      <c r="G239" s="37"/>
      <c r="I239" s="35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</row>
    <row r="240" spans="1:22" s="11" customFormat="1" x14ac:dyDescent="0.15">
      <c r="A240" s="10"/>
      <c r="I240" s="35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s="11" customFormat="1" x14ac:dyDescent="0.15">
      <c r="A241" s="10"/>
      <c r="I241" s="35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</row>
    <row r="242" spans="1:22" s="11" customFormat="1" x14ac:dyDescent="0.15">
      <c r="A242" s="10"/>
      <c r="I242" s="35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s="11" customFormat="1" x14ac:dyDescent="0.15">
      <c r="A243" s="10"/>
      <c r="I243" s="35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</row>
    <row r="244" spans="1:22" s="11" customFormat="1" x14ac:dyDescent="0.15">
      <c r="A244" s="10"/>
      <c r="I244" s="35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s="11" customFormat="1" x14ac:dyDescent="0.15">
      <c r="A245" s="10"/>
      <c r="I245" s="35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</row>
    <row r="246" spans="1:22" s="11" customFormat="1" x14ac:dyDescent="0.15">
      <c r="A246" s="10"/>
      <c r="I246" s="35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7" spans="1:22" s="11" customFormat="1" x14ac:dyDescent="0.15">
      <c r="A247" s="10"/>
      <c r="I247" s="35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</row>
    <row r="248" spans="1:22" s="11" customFormat="1" x14ac:dyDescent="0.15">
      <c r="A248" s="10"/>
      <c r="I248" s="35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</row>
    <row r="249" spans="1:22" s="11" customFormat="1" x14ac:dyDescent="0.15">
      <c r="A249" s="10"/>
      <c r="I249" s="35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</row>
    <row r="250" spans="1:22" s="11" customFormat="1" x14ac:dyDescent="0.15">
      <c r="A250" s="10"/>
      <c r="I250" s="35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</row>
    <row r="251" spans="1:22" s="11" customFormat="1" x14ac:dyDescent="0.15">
      <c r="A251" s="10"/>
      <c r="I251" s="35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</row>
    <row r="252" spans="1:22" s="11" customFormat="1" x14ac:dyDescent="0.15">
      <c r="A252" s="10"/>
      <c r="I252" s="35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</row>
    <row r="253" spans="1:22" s="11" customFormat="1" x14ac:dyDescent="0.15">
      <c r="A253" s="10"/>
      <c r="I253" s="35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</row>
    <row r="254" spans="1:22" s="11" customFormat="1" x14ac:dyDescent="0.15">
      <c r="A254" s="10"/>
      <c r="I254" s="35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</row>
    <row r="255" spans="1:22" s="11" customFormat="1" x14ac:dyDescent="0.15">
      <c r="A255" s="10"/>
      <c r="I255" s="35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</row>
    <row r="256" spans="1:22" s="11" customFormat="1" x14ac:dyDescent="0.15">
      <c r="A256" s="10"/>
      <c r="I256" s="35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</row>
    <row r="257" spans="1:22" s="11" customFormat="1" x14ac:dyDescent="0.15">
      <c r="A257" s="10"/>
      <c r="I257" s="35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</row>
    <row r="258" spans="1:22" s="11" customFormat="1" x14ac:dyDescent="0.15">
      <c r="A258" s="10"/>
      <c r="I258" s="35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</row>
    <row r="259" spans="1:22" s="11" customFormat="1" x14ac:dyDescent="0.15">
      <c r="A259" s="10"/>
      <c r="I259" s="35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</row>
    <row r="260" spans="1:22" s="11" customFormat="1" x14ac:dyDescent="0.15">
      <c r="A260" s="10"/>
      <c r="I260" s="35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</row>
    <row r="261" spans="1:22" s="11" customFormat="1" x14ac:dyDescent="0.15">
      <c r="A261" s="10"/>
      <c r="I261" s="35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</row>
    <row r="262" spans="1:22" s="11" customFormat="1" x14ac:dyDescent="0.15">
      <c r="A262" s="10"/>
      <c r="I262" s="35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</row>
    <row r="263" spans="1:22" s="11" customFormat="1" x14ac:dyDescent="0.15">
      <c r="A263" s="10"/>
      <c r="I263" s="35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</row>
    <row r="264" spans="1:22" s="11" customFormat="1" x14ac:dyDescent="0.15">
      <c r="A264" s="10"/>
      <c r="I264" s="35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s="11" customFormat="1" x14ac:dyDescent="0.15">
      <c r="A265" s="10"/>
      <c r="I265" s="35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</row>
    <row r="266" spans="1:22" s="11" customFormat="1" x14ac:dyDescent="0.15">
      <c r="A266" s="10"/>
      <c r="I266" s="35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s="11" customFormat="1" x14ac:dyDescent="0.15">
      <c r="A267" s="10"/>
      <c r="I267" s="35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</row>
    <row r="268" spans="1:22" s="11" customFormat="1" x14ac:dyDescent="0.15">
      <c r="A268" s="10"/>
      <c r="I268" s="35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s="11" customFormat="1" x14ac:dyDescent="0.15">
      <c r="A269" s="10"/>
      <c r="I269" s="35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s="11" customFormat="1" x14ac:dyDescent="0.15">
      <c r="A270" s="10"/>
      <c r="I270" s="35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s="11" customFormat="1" x14ac:dyDescent="0.15">
      <c r="A271" s="10"/>
      <c r="I271" s="35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</row>
    <row r="272" spans="1:22" s="11" customFormat="1" x14ac:dyDescent="0.15">
      <c r="A272" s="10"/>
      <c r="I272" s="35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s="11" customFormat="1" x14ac:dyDescent="0.15">
      <c r="A273" s="10"/>
      <c r="I273" s="35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</row>
    <row r="274" spans="1:22" s="11" customFormat="1" x14ac:dyDescent="0.15">
      <c r="A274" s="10"/>
      <c r="I274" s="35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s="11" customFormat="1" x14ac:dyDescent="0.15">
      <c r="A275" s="10"/>
      <c r="I275" s="35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</row>
    <row r="276" spans="1:22" s="11" customFormat="1" x14ac:dyDescent="0.15">
      <c r="A276" s="10"/>
      <c r="I276" s="35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s="11" customFormat="1" x14ac:dyDescent="0.15">
      <c r="A277" s="10"/>
      <c r="I277" s="35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</row>
    <row r="278" spans="1:22" s="11" customFormat="1" x14ac:dyDescent="0.15">
      <c r="A278" s="10"/>
      <c r="I278" s="35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s="11" customFormat="1" x14ac:dyDescent="0.15">
      <c r="A279" s="10"/>
      <c r="I279" s="35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</row>
    <row r="280" spans="1:22" s="11" customFormat="1" x14ac:dyDescent="0.15">
      <c r="A280" s="10"/>
      <c r="I280" s="35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1" spans="1:22" s="11" customFormat="1" x14ac:dyDescent="0.15">
      <c r="A281" s="10"/>
      <c r="I281" s="35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</row>
    <row r="282" spans="1:22" s="11" customFormat="1" x14ac:dyDescent="0.15">
      <c r="A282" s="10"/>
      <c r="I282" s="35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</row>
    <row r="283" spans="1:22" s="11" customFormat="1" x14ac:dyDescent="0.15">
      <c r="A283" s="10"/>
      <c r="I283" s="35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</row>
    <row r="284" spans="1:22" s="11" customFormat="1" x14ac:dyDescent="0.15">
      <c r="A284" s="10"/>
      <c r="I284" s="35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</row>
    <row r="285" spans="1:22" s="11" customFormat="1" x14ac:dyDescent="0.15">
      <c r="A285" s="10"/>
      <c r="I285" s="35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</row>
    <row r="286" spans="1:22" s="11" customFormat="1" x14ac:dyDescent="0.15">
      <c r="A286" s="10"/>
      <c r="I286" s="35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</row>
    <row r="287" spans="1:22" s="11" customFormat="1" x14ac:dyDescent="0.15">
      <c r="A287" s="10"/>
      <c r="I287" s="35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</row>
    <row r="288" spans="1:22" s="11" customFormat="1" x14ac:dyDescent="0.15">
      <c r="A288" s="10"/>
      <c r="I288" s="35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s="11" customFormat="1" x14ac:dyDescent="0.15">
      <c r="A289" s="10"/>
      <c r="I289" s="35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</row>
    <row r="290" spans="1:22" s="11" customFormat="1" x14ac:dyDescent="0.15">
      <c r="A290" s="10"/>
      <c r="I290" s="35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</row>
    <row r="291" spans="1:22" s="11" customFormat="1" x14ac:dyDescent="0.15">
      <c r="A291" s="10"/>
      <c r="I291" s="35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</row>
    <row r="292" spans="1:22" s="11" customFormat="1" x14ac:dyDescent="0.15">
      <c r="A292" s="10"/>
      <c r="I292" s="35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s="11" customFormat="1" x14ac:dyDescent="0.15">
      <c r="A293" s="10"/>
      <c r="I293" s="35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</row>
    <row r="294" spans="1:22" s="11" customFormat="1" x14ac:dyDescent="0.15">
      <c r="A294" s="10"/>
      <c r="I294" s="35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</row>
    <row r="295" spans="1:22" s="11" customFormat="1" x14ac:dyDescent="0.15">
      <c r="A295" s="10"/>
      <c r="I295" s="35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</row>
    <row r="296" spans="1:22" s="11" customFormat="1" x14ac:dyDescent="0.15">
      <c r="A296" s="10"/>
      <c r="I296" s="35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</row>
    <row r="297" spans="1:22" s="11" customFormat="1" x14ac:dyDescent="0.15">
      <c r="A297" s="10"/>
      <c r="I297" s="35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</row>
    <row r="298" spans="1:22" s="11" customFormat="1" x14ac:dyDescent="0.15">
      <c r="A298" s="10"/>
      <c r="I298" s="35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s="11" customFormat="1" x14ac:dyDescent="0.15">
      <c r="A299" s="10"/>
      <c r="I299" s="35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</row>
    <row r="300" spans="1:22" s="11" customFormat="1" x14ac:dyDescent="0.15">
      <c r="A300" s="10"/>
      <c r="I300" s="35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s="11" customFormat="1" x14ac:dyDescent="0.15">
      <c r="A301" s="10"/>
      <c r="I301" s="35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</row>
    <row r="302" spans="1:22" s="11" customFormat="1" x14ac:dyDescent="0.15">
      <c r="A302" s="10"/>
      <c r="I302" s="35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s="11" customFormat="1" x14ac:dyDescent="0.15">
      <c r="A303" s="10"/>
      <c r="I303" s="35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</row>
    <row r="304" spans="1:22" s="11" customFormat="1" x14ac:dyDescent="0.15">
      <c r="A304" s="10"/>
      <c r="I304" s="35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s="11" customFormat="1" x14ac:dyDescent="0.15">
      <c r="A305" s="10"/>
      <c r="I305" s="35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</row>
    <row r="306" spans="1:22" s="11" customFormat="1" x14ac:dyDescent="0.15">
      <c r="A306" s="10"/>
      <c r="I306" s="35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s="11" customFormat="1" x14ac:dyDescent="0.15">
      <c r="A307" s="10"/>
      <c r="I307" s="35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</row>
    <row r="308" spans="1:22" s="11" customFormat="1" x14ac:dyDescent="0.15">
      <c r="A308" s="10"/>
      <c r="I308" s="35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s="11" customFormat="1" x14ac:dyDescent="0.15">
      <c r="A309" s="10"/>
      <c r="I309" s="35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</row>
    <row r="310" spans="1:22" s="11" customFormat="1" x14ac:dyDescent="0.15">
      <c r="A310" s="10"/>
      <c r="I310" s="35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s="11" customFormat="1" x14ac:dyDescent="0.15">
      <c r="A311" s="10"/>
      <c r="I311" s="35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</row>
    <row r="312" spans="1:22" s="11" customFormat="1" x14ac:dyDescent="0.15">
      <c r="A312" s="10"/>
      <c r="I312" s="35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s="11" customFormat="1" x14ac:dyDescent="0.15">
      <c r="A313" s="10"/>
      <c r="I313" s="35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</row>
    <row r="314" spans="1:22" s="11" customFormat="1" x14ac:dyDescent="0.15">
      <c r="A314" s="10"/>
      <c r="I314" s="35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5" spans="1:22" s="11" customFormat="1" x14ac:dyDescent="0.15">
      <c r="A315" s="10"/>
      <c r="I315" s="35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</row>
    <row r="316" spans="1:22" s="11" customFormat="1" x14ac:dyDescent="0.15">
      <c r="A316" s="10"/>
      <c r="I316" s="35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</row>
    <row r="317" spans="1:22" s="11" customFormat="1" x14ac:dyDescent="0.15">
      <c r="A317" s="10"/>
      <c r="I317" s="35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</row>
    <row r="318" spans="1:22" s="11" customFormat="1" x14ac:dyDescent="0.15">
      <c r="A318" s="10"/>
      <c r="I318" s="35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</row>
    <row r="319" spans="1:22" s="11" customFormat="1" x14ac:dyDescent="0.15">
      <c r="A319" s="10"/>
      <c r="I319" s="35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</row>
    <row r="320" spans="1:22" s="11" customFormat="1" x14ac:dyDescent="0.15">
      <c r="A320" s="10"/>
      <c r="I320" s="35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</row>
    <row r="321" spans="1:22" s="11" customFormat="1" x14ac:dyDescent="0.15">
      <c r="A321" s="10"/>
      <c r="I321" s="35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</row>
    <row r="322" spans="1:22" s="11" customFormat="1" x14ac:dyDescent="0.15">
      <c r="A322" s="10"/>
      <c r="I322" s="35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</row>
    <row r="323" spans="1:22" s="11" customFormat="1" x14ac:dyDescent="0.15">
      <c r="A323" s="10"/>
      <c r="I323" s="35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</row>
    <row r="324" spans="1:22" s="11" customFormat="1" x14ac:dyDescent="0.15">
      <c r="A324" s="10"/>
      <c r="I324" s="35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</row>
    <row r="325" spans="1:22" s="11" customFormat="1" x14ac:dyDescent="0.15">
      <c r="A325" s="10"/>
      <c r="I325" s="35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</row>
    <row r="326" spans="1:22" s="11" customFormat="1" x14ac:dyDescent="0.15">
      <c r="A326" s="10"/>
      <c r="I326" s="35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</row>
    <row r="327" spans="1:22" s="11" customFormat="1" x14ac:dyDescent="0.15">
      <c r="A327" s="10"/>
      <c r="I327" s="35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</row>
    <row r="328" spans="1:22" s="11" customFormat="1" x14ac:dyDescent="0.15">
      <c r="A328" s="10"/>
      <c r="I328" s="35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</row>
    <row r="329" spans="1:22" s="11" customFormat="1" x14ac:dyDescent="0.15">
      <c r="A329" s="10"/>
      <c r="I329" s="35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</row>
    <row r="330" spans="1:22" s="11" customFormat="1" x14ac:dyDescent="0.15">
      <c r="A330" s="10"/>
      <c r="I330" s="35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2" s="11" customFormat="1" x14ac:dyDescent="0.15">
      <c r="A331" s="10"/>
      <c r="I331" s="35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2" s="11" customFormat="1" x14ac:dyDescent="0.15">
      <c r="A332" s="10"/>
      <c r="I332" s="35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s="11" customFormat="1" x14ac:dyDescent="0.15">
      <c r="A333" s="10"/>
      <c r="I333" s="35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2" s="11" customFormat="1" x14ac:dyDescent="0.15">
      <c r="A334" s="10"/>
      <c r="I334" s="35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s="11" customFormat="1" x14ac:dyDescent="0.15">
      <c r="A335" s="10"/>
      <c r="I335" s="35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2" s="11" customFormat="1" x14ac:dyDescent="0.15">
      <c r="A336" s="10"/>
      <c r="I336" s="35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s="11" customFormat="1" x14ac:dyDescent="0.15">
      <c r="A337" s="10"/>
      <c r="I337" s="35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</row>
    <row r="338" spans="1:22" s="11" customFormat="1" x14ac:dyDescent="0.15">
      <c r="A338" s="10"/>
      <c r="I338" s="35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s="11" customFormat="1" x14ac:dyDescent="0.15">
      <c r="A339" s="10"/>
      <c r="I339" s="35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</row>
    <row r="340" spans="1:22" s="11" customFormat="1" x14ac:dyDescent="0.15">
      <c r="A340" s="10"/>
      <c r="I340" s="35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s="11" customFormat="1" x14ac:dyDescent="0.15">
      <c r="A341" s="10"/>
      <c r="I341" s="35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</row>
    <row r="342" spans="1:22" s="11" customFormat="1" x14ac:dyDescent="0.15">
      <c r="A342" s="10"/>
      <c r="I342" s="35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s="11" customFormat="1" x14ac:dyDescent="0.15">
      <c r="A343" s="10"/>
      <c r="I343" s="35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</row>
    <row r="344" spans="1:22" s="11" customFormat="1" x14ac:dyDescent="0.15">
      <c r="A344" s="10"/>
      <c r="I344" s="35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s="11" customFormat="1" x14ac:dyDescent="0.15">
      <c r="A345" s="10"/>
      <c r="I345" s="35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</row>
    <row r="346" spans="1:22" s="11" customFormat="1" x14ac:dyDescent="0.15">
      <c r="A346" s="10"/>
      <c r="I346" s="35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s="11" customFormat="1" x14ac:dyDescent="0.15">
      <c r="A347" s="10"/>
      <c r="I347" s="35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</row>
    <row r="348" spans="1:22" s="11" customFormat="1" x14ac:dyDescent="0.15">
      <c r="A348" s="10"/>
      <c r="I348" s="35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49" spans="1:22" s="11" customFormat="1" x14ac:dyDescent="0.15">
      <c r="A349" s="10"/>
      <c r="I349" s="35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</row>
    <row r="350" spans="1:22" s="11" customFormat="1" x14ac:dyDescent="0.15">
      <c r="A350" s="10"/>
      <c r="I350" s="35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</row>
    <row r="351" spans="1:22" s="11" customFormat="1" x14ac:dyDescent="0.15">
      <c r="A351" s="10"/>
      <c r="I351" s="35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</row>
    <row r="352" spans="1:22" s="11" customFormat="1" x14ac:dyDescent="0.15">
      <c r="A352" s="10"/>
      <c r="I352" s="35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</row>
    <row r="353" spans="1:22" s="11" customFormat="1" x14ac:dyDescent="0.15">
      <c r="A353" s="10"/>
      <c r="I353" s="35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</row>
    <row r="354" spans="1:22" s="11" customFormat="1" x14ac:dyDescent="0.15">
      <c r="A354" s="10"/>
      <c r="I354" s="35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</row>
    <row r="355" spans="1:22" s="11" customFormat="1" x14ac:dyDescent="0.15">
      <c r="A355" s="10"/>
      <c r="I355" s="35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</row>
    <row r="356" spans="1:22" s="11" customFormat="1" x14ac:dyDescent="0.15">
      <c r="A356" s="10"/>
      <c r="I356" s="35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</row>
    <row r="357" spans="1:22" s="11" customFormat="1" x14ac:dyDescent="0.15">
      <c r="A357" s="10"/>
      <c r="I357" s="35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</row>
    <row r="358" spans="1:22" s="11" customFormat="1" x14ac:dyDescent="0.15">
      <c r="A358" s="10"/>
      <c r="I358" s="35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</row>
    <row r="359" spans="1:22" s="11" customFormat="1" x14ac:dyDescent="0.15">
      <c r="A359" s="10"/>
      <c r="I359" s="35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</row>
    <row r="360" spans="1:22" s="11" customFormat="1" x14ac:dyDescent="0.15">
      <c r="A360" s="10"/>
      <c r="I360" s="35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</row>
    <row r="361" spans="1:22" s="11" customFormat="1" x14ac:dyDescent="0.15">
      <c r="A361" s="10"/>
      <c r="I361" s="35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</row>
    <row r="362" spans="1:22" s="11" customFormat="1" x14ac:dyDescent="0.15">
      <c r="A362" s="10"/>
      <c r="I362" s="35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</row>
    <row r="363" spans="1:22" s="11" customFormat="1" x14ac:dyDescent="0.15">
      <c r="A363" s="10"/>
      <c r="I363" s="35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</row>
    <row r="364" spans="1:22" s="11" customFormat="1" x14ac:dyDescent="0.15">
      <c r="A364" s="10"/>
      <c r="I364" s="35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</row>
    <row r="365" spans="1:22" s="11" customFormat="1" x14ac:dyDescent="0.15">
      <c r="A365" s="10"/>
      <c r="I365" s="35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</row>
    <row r="366" spans="1:22" s="11" customFormat="1" x14ac:dyDescent="0.15">
      <c r="A366" s="10"/>
      <c r="I366" s="35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s="11" customFormat="1" x14ac:dyDescent="0.15">
      <c r="A367" s="10"/>
      <c r="I367" s="35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</row>
    <row r="368" spans="1:22" s="11" customFormat="1" x14ac:dyDescent="0.15">
      <c r="A368" s="10"/>
      <c r="I368" s="35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s="11" customFormat="1" x14ac:dyDescent="0.15">
      <c r="A369" s="10"/>
      <c r="I369" s="35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</row>
    <row r="370" spans="1:22" s="11" customFormat="1" x14ac:dyDescent="0.15">
      <c r="A370" s="10"/>
      <c r="I370" s="35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s="11" customFormat="1" x14ac:dyDescent="0.15">
      <c r="A371" s="10"/>
      <c r="I371" s="35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</row>
    <row r="372" spans="1:22" s="11" customFormat="1" x14ac:dyDescent="0.15">
      <c r="A372" s="10"/>
      <c r="I372" s="35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s="11" customFormat="1" x14ac:dyDescent="0.15">
      <c r="A373" s="10"/>
      <c r="I373" s="35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</row>
    <row r="374" spans="1:22" s="11" customFormat="1" x14ac:dyDescent="0.15">
      <c r="A374" s="10"/>
      <c r="I374" s="35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s="11" customFormat="1" x14ac:dyDescent="0.15">
      <c r="A375" s="10"/>
      <c r="I375" s="35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</row>
    <row r="376" spans="1:22" s="11" customFormat="1" x14ac:dyDescent="0.15">
      <c r="A376" s="10"/>
      <c r="I376" s="35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s="11" customFormat="1" x14ac:dyDescent="0.15">
      <c r="A377" s="10"/>
      <c r="I377" s="35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</row>
    <row r="378" spans="1:22" s="11" customFormat="1" x14ac:dyDescent="0.15">
      <c r="A378" s="10"/>
      <c r="I378" s="35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s="11" customFormat="1" x14ac:dyDescent="0.15">
      <c r="A379" s="10"/>
      <c r="I379" s="35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</row>
    <row r="380" spans="1:22" s="11" customFormat="1" x14ac:dyDescent="0.15">
      <c r="A380" s="10"/>
      <c r="I380" s="35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s="11" customFormat="1" x14ac:dyDescent="0.15">
      <c r="A381" s="10"/>
      <c r="I381" s="35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</row>
    <row r="382" spans="1:22" s="11" customFormat="1" x14ac:dyDescent="0.15">
      <c r="A382" s="10"/>
      <c r="I382" s="35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  <row r="383" spans="1:22" s="11" customFormat="1" x14ac:dyDescent="0.15">
      <c r="A383" s="10"/>
      <c r="I383" s="35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</row>
    <row r="384" spans="1:22" s="11" customFormat="1" x14ac:dyDescent="0.15">
      <c r="A384" s="10"/>
      <c r="I384" s="35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</row>
    <row r="385" spans="1:22" s="11" customFormat="1" x14ac:dyDescent="0.15">
      <c r="A385" s="10"/>
      <c r="I385" s="35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</row>
    <row r="386" spans="1:22" s="11" customFormat="1" x14ac:dyDescent="0.15">
      <c r="A386" s="10"/>
      <c r="I386" s="35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</row>
    <row r="387" spans="1:22" s="11" customFormat="1" x14ac:dyDescent="0.15">
      <c r="A387" s="10"/>
      <c r="I387" s="35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</row>
    <row r="388" spans="1:22" s="11" customFormat="1" x14ac:dyDescent="0.15">
      <c r="A388" s="10"/>
      <c r="I388" s="35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</row>
    <row r="389" spans="1:22" s="11" customFormat="1" x14ac:dyDescent="0.15">
      <c r="A389" s="10"/>
      <c r="I389" s="35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</row>
    <row r="390" spans="1:22" s="11" customFormat="1" x14ac:dyDescent="0.15">
      <c r="A390" s="10"/>
      <c r="I390" s="35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</row>
    <row r="391" spans="1:22" s="11" customFormat="1" x14ac:dyDescent="0.15">
      <c r="A391" s="10"/>
      <c r="I391" s="35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</row>
    <row r="392" spans="1:22" s="11" customFormat="1" x14ac:dyDescent="0.15">
      <c r="A392" s="10"/>
      <c r="I392" s="35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</row>
    <row r="393" spans="1:22" s="11" customFormat="1" x14ac:dyDescent="0.15">
      <c r="A393" s="10"/>
      <c r="I393" s="35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2" s="11" customFormat="1" x14ac:dyDescent="0.15">
      <c r="A394" s="10"/>
      <c r="I394" s="35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</row>
    <row r="395" spans="1:22" s="11" customFormat="1" x14ac:dyDescent="0.15">
      <c r="A395" s="10"/>
      <c r="I395" s="35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</row>
    <row r="396" spans="1:22" s="11" customFormat="1" x14ac:dyDescent="0.15">
      <c r="A396" s="10"/>
      <c r="I396" s="35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</row>
    <row r="397" spans="1:22" s="11" customFormat="1" x14ac:dyDescent="0.15">
      <c r="A397" s="10"/>
      <c r="I397" s="35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</row>
    <row r="398" spans="1:22" s="11" customFormat="1" x14ac:dyDescent="0.15">
      <c r="A398" s="10"/>
      <c r="I398" s="35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</row>
    <row r="399" spans="1:22" s="11" customFormat="1" x14ac:dyDescent="0.15">
      <c r="A399" s="10"/>
      <c r="I399" s="35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</row>
    <row r="400" spans="1:22" s="11" customFormat="1" x14ac:dyDescent="0.15">
      <c r="A400" s="10"/>
      <c r="I400" s="35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</row>
    <row r="401" spans="1:22" s="11" customFormat="1" x14ac:dyDescent="0.15">
      <c r="A401" s="10"/>
      <c r="I401" s="35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</row>
    <row r="402" spans="1:22" s="11" customFormat="1" x14ac:dyDescent="0.15">
      <c r="A402" s="10"/>
      <c r="I402" s="35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</row>
    <row r="403" spans="1:22" s="11" customFormat="1" x14ac:dyDescent="0.15">
      <c r="A403" s="10"/>
      <c r="I403" s="35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</row>
    <row r="404" spans="1:22" s="11" customFormat="1" x14ac:dyDescent="0.15">
      <c r="A404" s="10"/>
      <c r="I404" s="35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</row>
    <row r="405" spans="1:22" s="11" customFormat="1" x14ac:dyDescent="0.15">
      <c r="A405" s="10"/>
      <c r="I405" s="35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</row>
    <row r="406" spans="1:22" s="11" customFormat="1" x14ac:dyDescent="0.15">
      <c r="A406" s="10"/>
      <c r="I406" s="35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</row>
    <row r="407" spans="1:22" s="11" customFormat="1" x14ac:dyDescent="0.15">
      <c r="A407" s="10"/>
      <c r="I407" s="35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</row>
    <row r="408" spans="1:22" s="11" customFormat="1" x14ac:dyDescent="0.15">
      <c r="A408" s="10"/>
      <c r="I408" s="35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</row>
    <row r="409" spans="1:22" s="11" customFormat="1" x14ac:dyDescent="0.15">
      <c r="A409" s="10"/>
      <c r="I409" s="35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</row>
    <row r="410" spans="1:22" s="11" customFormat="1" x14ac:dyDescent="0.15">
      <c r="A410" s="10"/>
      <c r="I410" s="35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</row>
    <row r="411" spans="1:22" s="11" customFormat="1" x14ac:dyDescent="0.15">
      <c r="A411" s="10"/>
      <c r="I411" s="35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</row>
    <row r="412" spans="1:22" s="11" customFormat="1" x14ac:dyDescent="0.15">
      <c r="A412" s="10"/>
      <c r="I412" s="35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</row>
    <row r="413" spans="1:22" s="11" customFormat="1" x14ac:dyDescent="0.15">
      <c r="A413" s="10"/>
      <c r="I413" s="35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</row>
    <row r="414" spans="1:22" s="11" customFormat="1" x14ac:dyDescent="0.15">
      <c r="A414" s="10"/>
      <c r="I414" s="35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</row>
    <row r="415" spans="1:22" s="11" customFormat="1" x14ac:dyDescent="0.15">
      <c r="A415" s="10"/>
      <c r="I415" s="35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</row>
    <row r="416" spans="1:22" s="11" customFormat="1" x14ac:dyDescent="0.15">
      <c r="A416" s="10"/>
      <c r="I416" s="35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</row>
    <row r="417" spans="1:22" s="11" customFormat="1" x14ac:dyDescent="0.15">
      <c r="A417" s="10"/>
      <c r="I417" s="35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</row>
    <row r="418" spans="1:22" s="11" customFormat="1" x14ac:dyDescent="0.15">
      <c r="A418" s="10"/>
      <c r="I418" s="35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</row>
    <row r="419" spans="1:22" s="11" customFormat="1" x14ac:dyDescent="0.15">
      <c r="A419" s="10"/>
      <c r="I419" s="35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</row>
    <row r="420" spans="1:22" s="11" customFormat="1" x14ac:dyDescent="0.15">
      <c r="A420" s="10"/>
      <c r="I420" s="35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</row>
    <row r="421" spans="1:22" s="11" customFormat="1" x14ac:dyDescent="0.15">
      <c r="A421" s="10"/>
      <c r="I421" s="35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</row>
    <row r="422" spans="1:22" s="11" customFormat="1" x14ac:dyDescent="0.15">
      <c r="A422" s="10"/>
      <c r="I422" s="35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</row>
    <row r="423" spans="1:22" s="11" customFormat="1" x14ac:dyDescent="0.15">
      <c r="A423" s="10"/>
      <c r="I423" s="35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</row>
    <row r="424" spans="1:22" s="11" customFormat="1" x14ac:dyDescent="0.15">
      <c r="A424" s="10"/>
      <c r="I424" s="35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</row>
    <row r="425" spans="1:22" s="11" customFormat="1" x14ac:dyDescent="0.15">
      <c r="A425" s="10"/>
      <c r="I425" s="35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</row>
    <row r="426" spans="1:22" s="11" customFormat="1" x14ac:dyDescent="0.15">
      <c r="A426" s="10"/>
      <c r="I426" s="35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</row>
    <row r="427" spans="1:22" s="11" customFormat="1" x14ac:dyDescent="0.15">
      <c r="A427" s="10"/>
      <c r="I427" s="35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</row>
    <row r="428" spans="1:22" s="11" customFormat="1" x14ac:dyDescent="0.15">
      <c r="A428" s="10"/>
      <c r="I428" s="35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</row>
    <row r="429" spans="1:22" s="11" customFormat="1" x14ac:dyDescent="0.15">
      <c r="A429" s="10"/>
      <c r="I429" s="35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</row>
    <row r="430" spans="1:22" s="11" customFormat="1" x14ac:dyDescent="0.15">
      <c r="A430" s="10"/>
      <c r="I430" s="35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</row>
    <row r="431" spans="1:22" s="11" customFormat="1" x14ac:dyDescent="0.15">
      <c r="A431" s="10"/>
      <c r="I431" s="35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</row>
    <row r="432" spans="1:22" s="11" customFormat="1" x14ac:dyDescent="0.15">
      <c r="A432" s="10"/>
      <c r="I432" s="35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</row>
    <row r="433" spans="1:22" s="11" customFormat="1" x14ac:dyDescent="0.15">
      <c r="A433" s="10"/>
      <c r="I433" s="35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</row>
    <row r="434" spans="1:22" s="11" customFormat="1" x14ac:dyDescent="0.15">
      <c r="A434" s="10"/>
      <c r="I434" s="35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</row>
    <row r="435" spans="1:22" s="11" customFormat="1" x14ac:dyDescent="0.15">
      <c r="A435" s="10"/>
      <c r="I435" s="35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</row>
    <row r="436" spans="1:22" s="11" customFormat="1" x14ac:dyDescent="0.15">
      <c r="A436" s="10"/>
      <c r="I436" s="35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</row>
    <row r="437" spans="1:22" s="11" customFormat="1" x14ac:dyDescent="0.15">
      <c r="A437" s="10"/>
      <c r="I437" s="35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</row>
    <row r="438" spans="1:22" s="11" customFormat="1" x14ac:dyDescent="0.15">
      <c r="A438" s="10"/>
      <c r="I438" s="35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</row>
    <row r="439" spans="1:22" s="11" customFormat="1" x14ac:dyDescent="0.15">
      <c r="A439" s="10"/>
      <c r="I439" s="35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</row>
    <row r="440" spans="1:22" s="11" customFormat="1" x14ac:dyDescent="0.15">
      <c r="A440" s="10"/>
      <c r="I440" s="35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</row>
    <row r="441" spans="1:22" s="11" customFormat="1" x14ac:dyDescent="0.15">
      <c r="A441" s="10"/>
      <c r="I441" s="35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</row>
    <row r="442" spans="1:22" s="11" customFormat="1" x14ac:dyDescent="0.15">
      <c r="A442" s="10"/>
      <c r="I442" s="35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</row>
    <row r="443" spans="1:22" s="11" customFormat="1" x14ac:dyDescent="0.15">
      <c r="A443" s="10"/>
      <c r="I443" s="35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</row>
    <row r="444" spans="1:22" s="11" customFormat="1" x14ac:dyDescent="0.15">
      <c r="A444" s="10"/>
      <c r="I444" s="35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</row>
    <row r="445" spans="1:22" s="11" customFormat="1" x14ac:dyDescent="0.15">
      <c r="A445" s="10"/>
      <c r="I445" s="35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</row>
    <row r="446" spans="1:22" s="11" customFormat="1" x14ac:dyDescent="0.15">
      <c r="A446" s="10"/>
      <c r="I446" s="35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</row>
    <row r="447" spans="1:22" s="11" customFormat="1" x14ac:dyDescent="0.15">
      <c r="A447" s="10"/>
      <c r="I447" s="35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</row>
    <row r="448" spans="1:22" s="11" customFormat="1" x14ac:dyDescent="0.15">
      <c r="A448" s="10"/>
      <c r="I448" s="35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</row>
    <row r="449" spans="1:22" s="11" customFormat="1" x14ac:dyDescent="0.15">
      <c r="A449" s="10"/>
      <c r="I449" s="35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</row>
    <row r="450" spans="1:22" s="11" customFormat="1" x14ac:dyDescent="0.15">
      <c r="A450" s="10"/>
      <c r="I450" s="35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</row>
    <row r="451" spans="1:22" s="11" customFormat="1" x14ac:dyDescent="0.15">
      <c r="A451" s="10"/>
      <c r="I451" s="35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</row>
    <row r="452" spans="1:22" s="11" customFormat="1" x14ac:dyDescent="0.15">
      <c r="A452" s="10"/>
      <c r="I452" s="35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</row>
    <row r="453" spans="1:22" s="11" customFormat="1" x14ac:dyDescent="0.15">
      <c r="A453" s="10"/>
      <c r="I453" s="35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</row>
    <row r="454" spans="1:22" s="11" customFormat="1" x14ac:dyDescent="0.15">
      <c r="A454" s="10"/>
      <c r="I454" s="35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</row>
    <row r="455" spans="1:22" s="11" customFormat="1" x14ac:dyDescent="0.15">
      <c r="A455" s="10"/>
      <c r="I455" s="35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</row>
    <row r="456" spans="1:22" s="11" customFormat="1" x14ac:dyDescent="0.15">
      <c r="A456" s="10"/>
      <c r="I456" s="35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</row>
    <row r="457" spans="1:22" s="11" customFormat="1" x14ac:dyDescent="0.15">
      <c r="A457" s="10"/>
      <c r="I457" s="35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</row>
    <row r="458" spans="1:22" s="11" customFormat="1" x14ac:dyDescent="0.15">
      <c r="A458" s="10"/>
      <c r="I458" s="35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</row>
    <row r="459" spans="1:22" s="11" customFormat="1" x14ac:dyDescent="0.15">
      <c r="A459" s="10"/>
      <c r="I459" s="35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</row>
    <row r="460" spans="1:22" s="11" customFormat="1" x14ac:dyDescent="0.15">
      <c r="A460" s="10"/>
      <c r="I460" s="35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</row>
    <row r="461" spans="1:22" s="11" customFormat="1" x14ac:dyDescent="0.15">
      <c r="A461" s="10"/>
      <c r="I461" s="35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</row>
    <row r="462" spans="1:22" s="11" customFormat="1" x14ac:dyDescent="0.15">
      <c r="A462" s="10"/>
      <c r="I462" s="35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</row>
    <row r="463" spans="1:22" s="11" customFormat="1" x14ac:dyDescent="0.15">
      <c r="A463" s="10"/>
      <c r="I463" s="35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</row>
    <row r="464" spans="1:22" s="11" customFormat="1" x14ac:dyDescent="0.15">
      <c r="A464" s="10"/>
      <c r="I464" s="35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</row>
    <row r="465" spans="1:22" s="11" customFormat="1" x14ac:dyDescent="0.15">
      <c r="A465" s="10"/>
      <c r="I465" s="35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</row>
    <row r="466" spans="1:22" s="11" customFormat="1" x14ac:dyDescent="0.15">
      <c r="A466" s="10"/>
      <c r="I466" s="35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</row>
    <row r="467" spans="1:22" s="11" customFormat="1" x14ac:dyDescent="0.15">
      <c r="A467" s="10"/>
      <c r="I467" s="35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</row>
    <row r="468" spans="1:22" s="11" customFormat="1" x14ac:dyDescent="0.15">
      <c r="A468" s="10"/>
      <c r="I468" s="35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</row>
    <row r="469" spans="1:22" s="11" customFormat="1" x14ac:dyDescent="0.15">
      <c r="A469" s="10"/>
      <c r="I469" s="35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</row>
    <row r="470" spans="1:22" s="11" customFormat="1" x14ac:dyDescent="0.15">
      <c r="A470" s="10"/>
      <c r="I470" s="35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</row>
    <row r="471" spans="1:22" s="11" customFormat="1" x14ac:dyDescent="0.15">
      <c r="A471" s="10"/>
      <c r="I471" s="35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</row>
    <row r="472" spans="1:22" s="11" customFormat="1" x14ac:dyDescent="0.15">
      <c r="A472" s="10"/>
      <c r="I472" s="35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</row>
    <row r="473" spans="1:22" s="11" customFormat="1" x14ac:dyDescent="0.15">
      <c r="A473" s="10"/>
      <c r="I473" s="35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</row>
    <row r="474" spans="1:22" s="11" customFormat="1" x14ac:dyDescent="0.15">
      <c r="A474" s="10"/>
      <c r="I474" s="35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</row>
    <row r="475" spans="1:22" s="11" customFormat="1" x14ac:dyDescent="0.15">
      <c r="A475" s="10"/>
      <c r="I475" s="35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</row>
    <row r="476" spans="1:22" s="11" customFormat="1" x14ac:dyDescent="0.15">
      <c r="A476" s="10"/>
      <c r="I476" s="35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</row>
    <row r="477" spans="1:22" s="11" customFormat="1" x14ac:dyDescent="0.15">
      <c r="A477" s="10"/>
      <c r="I477" s="35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</row>
    <row r="478" spans="1:22" s="11" customFormat="1" x14ac:dyDescent="0.15">
      <c r="A478" s="10"/>
      <c r="I478" s="35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</row>
    <row r="479" spans="1:22" s="11" customFormat="1" x14ac:dyDescent="0.15">
      <c r="A479" s="10"/>
      <c r="I479" s="35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</row>
    <row r="480" spans="1:22" s="11" customFormat="1" x14ac:dyDescent="0.15">
      <c r="A480" s="10"/>
      <c r="I480" s="35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</row>
    <row r="481" spans="1:22" s="11" customFormat="1" x14ac:dyDescent="0.15">
      <c r="A481" s="10"/>
      <c r="I481" s="35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</row>
    <row r="482" spans="1:22" s="11" customFormat="1" x14ac:dyDescent="0.15">
      <c r="A482" s="10"/>
      <c r="I482" s="35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</row>
    <row r="483" spans="1:22" s="11" customFormat="1" x14ac:dyDescent="0.15">
      <c r="A483" s="10"/>
      <c r="I483" s="35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</row>
    <row r="484" spans="1:22" s="11" customFormat="1" x14ac:dyDescent="0.15">
      <c r="A484" s="10"/>
      <c r="I484" s="35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</row>
    <row r="485" spans="1:22" s="11" customFormat="1" x14ac:dyDescent="0.15">
      <c r="A485" s="10"/>
      <c r="I485" s="35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</row>
    <row r="486" spans="1:22" s="11" customFormat="1" x14ac:dyDescent="0.15">
      <c r="A486" s="10"/>
      <c r="I486" s="35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</row>
    <row r="487" spans="1:22" s="11" customFormat="1" x14ac:dyDescent="0.15">
      <c r="A487" s="10"/>
      <c r="I487" s="35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</row>
    <row r="488" spans="1:22" s="11" customFormat="1" x14ac:dyDescent="0.15">
      <c r="A488" s="10"/>
      <c r="I488" s="35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</row>
    <row r="489" spans="1:22" s="11" customFormat="1" x14ac:dyDescent="0.15">
      <c r="A489" s="10"/>
      <c r="I489" s="35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</row>
    <row r="490" spans="1:22" s="11" customFormat="1" x14ac:dyDescent="0.15">
      <c r="A490" s="10"/>
      <c r="I490" s="35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</row>
    <row r="491" spans="1:22" s="11" customFormat="1" x14ac:dyDescent="0.15">
      <c r="A491" s="10"/>
      <c r="I491" s="35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</row>
    <row r="492" spans="1:22" s="11" customFormat="1" x14ac:dyDescent="0.15">
      <c r="A492" s="10"/>
      <c r="I492" s="35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</row>
    <row r="493" spans="1:22" s="11" customFormat="1" x14ac:dyDescent="0.15">
      <c r="A493" s="10"/>
      <c r="I493" s="35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</row>
    <row r="494" spans="1:22" s="11" customFormat="1" x14ac:dyDescent="0.15">
      <c r="A494" s="10"/>
      <c r="I494" s="35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</row>
    <row r="495" spans="1:22" s="11" customFormat="1" x14ac:dyDescent="0.15">
      <c r="A495" s="10"/>
      <c r="I495" s="35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</row>
    <row r="496" spans="1:22" s="11" customFormat="1" x14ac:dyDescent="0.15">
      <c r="A496" s="10"/>
      <c r="I496" s="35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</row>
    <row r="497" spans="1:22" s="11" customFormat="1" x14ac:dyDescent="0.15">
      <c r="A497" s="10"/>
      <c r="I497" s="35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</row>
    <row r="498" spans="1:22" s="11" customFormat="1" x14ac:dyDescent="0.15">
      <c r="A498" s="10"/>
      <c r="I498" s="35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</row>
    <row r="499" spans="1:22" s="11" customFormat="1" x14ac:dyDescent="0.15">
      <c r="A499" s="10"/>
      <c r="I499" s="35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</row>
    <row r="500" spans="1:22" s="11" customFormat="1" x14ac:dyDescent="0.15">
      <c r="A500" s="10"/>
      <c r="I500" s="35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</row>
    <row r="501" spans="1:22" s="11" customFormat="1" x14ac:dyDescent="0.15">
      <c r="A501" s="10"/>
      <c r="I501" s="35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</row>
    <row r="502" spans="1:22" s="11" customFormat="1" x14ac:dyDescent="0.15">
      <c r="A502" s="10"/>
      <c r="I502" s="35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</row>
    <row r="503" spans="1:22" s="11" customFormat="1" x14ac:dyDescent="0.15">
      <c r="A503" s="10"/>
      <c r="I503" s="35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</row>
    <row r="504" spans="1:22" s="11" customFormat="1" x14ac:dyDescent="0.15">
      <c r="A504" s="10"/>
      <c r="I504" s="35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</row>
    <row r="505" spans="1:22" s="11" customFormat="1" x14ac:dyDescent="0.15">
      <c r="A505" s="10"/>
      <c r="I505" s="35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</row>
    <row r="506" spans="1:22" s="11" customFormat="1" x14ac:dyDescent="0.15">
      <c r="A506" s="10"/>
      <c r="I506" s="35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</row>
    <row r="507" spans="1:22" s="11" customFormat="1" x14ac:dyDescent="0.15">
      <c r="A507" s="10"/>
      <c r="I507" s="35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</row>
    <row r="508" spans="1:22" s="11" customFormat="1" x14ac:dyDescent="0.15">
      <c r="A508" s="10"/>
      <c r="I508" s="35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</row>
    <row r="509" spans="1:22" s="11" customFormat="1" x14ac:dyDescent="0.15">
      <c r="A509" s="10"/>
      <c r="I509" s="35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</row>
    <row r="510" spans="1:22" s="11" customFormat="1" x14ac:dyDescent="0.15">
      <c r="A510" s="10"/>
      <c r="I510" s="35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</row>
    <row r="511" spans="1:22" s="11" customFormat="1" x14ac:dyDescent="0.15">
      <c r="A511" s="10"/>
      <c r="I511" s="35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</row>
    <row r="512" spans="1:22" s="11" customFormat="1" x14ac:dyDescent="0.15">
      <c r="A512" s="10"/>
      <c r="I512" s="35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</row>
    <row r="513" spans="1:22" s="11" customFormat="1" x14ac:dyDescent="0.15">
      <c r="A513" s="10"/>
      <c r="I513" s="35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</row>
    <row r="514" spans="1:22" s="11" customFormat="1" x14ac:dyDescent="0.15">
      <c r="A514" s="10"/>
      <c r="I514" s="35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</row>
    <row r="515" spans="1:22" s="11" customFormat="1" x14ac:dyDescent="0.15">
      <c r="A515" s="10"/>
      <c r="I515" s="35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</row>
    <row r="516" spans="1:22" s="11" customFormat="1" x14ac:dyDescent="0.15">
      <c r="A516" s="10"/>
      <c r="I516" s="35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</row>
    <row r="517" spans="1:22" s="11" customFormat="1" x14ac:dyDescent="0.15">
      <c r="A517" s="10"/>
      <c r="I517" s="35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</row>
    <row r="518" spans="1:22" s="11" customFormat="1" x14ac:dyDescent="0.15">
      <c r="A518" s="10"/>
      <c r="I518" s="35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</row>
    <row r="519" spans="1:22" s="11" customFormat="1" x14ac:dyDescent="0.15">
      <c r="A519" s="10"/>
      <c r="I519" s="35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</row>
    <row r="520" spans="1:22" s="11" customFormat="1" x14ac:dyDescent="0.15">
      <c r="A520" s="10"/>
      <c r="I520" s="35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</row>
    <row r="521" spans="1:22" s="11" customFormat="1" x14ac:dyDescent="0.15">
      <c r="A521" s="10"/>
      <c r="I521" s="35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</row>
    <row r="522" spans="1:22" s="11" customFormat="1" x14ac:dyDescent="0.15">
      <c r="A522" s="10"/>
      <c r="I522" s="35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</row>
    <row r="523" spans="1:22" s="11" customFormat="1" x14ac:dyDescent="0.15">
      <c r="A523" s="10"/>
      <c r="I523" s="35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</row>
    <row r="524" spans="1:22" s="11" customFormat="1" x14ac:dyDescent="0.15">
      <c r="A524" s="10"/>
      <c r="I524" s="35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</row>
    <row r="525" spans="1:22" s="11" customFormat="1" x14ac:dyDescent="0.15">
      <c r="A525" s="10"/>
      <c r="I525" s="35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</row>
    <row r="526" spans="1:22" s="11" customFormat="1" x14ac:dyDescent="0.15">
      <c r="A526" s="10"/>
      <c r="I526" s="35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</row>
    <row r="527" spans="1:22" s="11" customFormat="1" x14ac:dyDescent="0.15">
      <c r="A527" s="10"/>
      <c r="I527" s="35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</row>
    <row r="528" spans="1:22" s="11" customFormat="1" x14ac:dyDescent="0.15">
      <c r="A528" s="10"/>
      <c r="I528" s="35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</row>
    <row r="529" spans="1:22" s="11" customFormat="1" x14ac:dyDescent="0.15">
      <c r="A529" s="10"/>
      <c r="I529" s="35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</row>
    <row r="530" spans="1:22" s="11" customFormat="1" x14ac:dyDescent="0.15">
      <c r="A530" s="10"/>
      <c r="I530" s="35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</row>
    <row r="531" spans="1:22" s="11" customFormat="1" x14ac:dyDescent="0.15">
      <c r="A531" s="10"/>
      <c r="I531" s="35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</row>
    <row r="532" spans="1:22" s="11" customFormat="1" x14ac:dyDescent="0.15">
      <c r="A532" s="10"/>
      <c r="I532" s="35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</row>
    <row r="533" spans="1:22" s="11" customFormat="1" x14ac:dyDescent="0.15">
      <c r="A533" s="10"/>
      <c r="I533" s="35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</row>
    <row r="534" spans="1:22" s="11" customFormat="1" x14ac:dyDescent="0.15">
      <c r="A534" s="10"/>
      <c r="I534" s="35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</row>
    <row r="535" spans="1:22" s="11" customFormat="1" x14ac:dyDescent="0.15">
      <c r="A535" s="10"/>
      <c r="I535" s="35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</row>
    <row r="536" spans="1:22" s="11" customFormat="1" x14ac:dyDescent="0.15">
      <c r="A536" s="10"/>
      <c r="I536" s="35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</row>
    <row r="537" spans="1:22" s="11" customFormat="1" x14ac:dyDescent="0.15">
      <c r="A537" s="10"/>
      <c r="I537" s="35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</row>
    <row r="538" spans="1:22" s="11" customFormat="1" x14ac:dyDescent="0.15">
      <c r="A538" s="10"/>
      <c r="I538" s="35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</row>
    <row r="539" spans="1:22" s="11" customFormat="1" x14ac:dyDescent="0.15">
      <c r="A539" s="10"/>
      <c r="I539" s="35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</row>
    <row r="540" spans="1:22" s="11" customFormat="1" x14ac:dyDescent="0.15">
      <c r="A540" s="10"/>
      <c r="I540" s="35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</row>
    <row r="541" spans="1:22" s="11" customFormat="1" x14ac:dyDescent="0.15">
      <c r="A541" s="10"/>
      <c r="I541" s="35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</row>
    <row r="542" spans="1:22" s="11" customFormat="1" x14ac:dyDescent="0.15">
      <c r="A542" s="10"/>
      <c r="I542" s="35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</row>
    <row r="543" spans="1:22" s="11" customFormat="1" x14ac:dyDescent="0.15">
      <c r="A543" s="10"/>
      <c r="I543" s="35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</row>
    <row r="544" spans="1:22" s="11" customFormat="1" x14ac:dyDescent="0.15">
      <c r="A544" s="10"/>
      <c r="I544" s="35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</row>
    <row r="545" spans="1:22" s="11" customFormat="1" x14ac:dyDescent="0.15">
      <c r="A545" s="10"/>
      <c r="I545" s="35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</row>
    <row r="546" spans="1:22" s="11" customFormat="1" x14ac:dyDescent="0.15">
      <c r="A546" s="10"/>
      <c r="I546" s="35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</row>
    <row r="547" spans="1:22" s="11" customFormat="1" x14ac:dyDescent="0.15">
      <c r="A547" s="10"/>
      <c r="I547" s="35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</row>
    <row r="548" spans="1:22" s="11" customFormat="1" x14ac:dyDescent="0.15">
      <c r="A548" s="10"/>
      <c r="I548" s="35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</row>
    <row r="549" spans="1:22" s="11" customFormat="1" x14ac:dyDescent="0.15">
      <c r="A549" s="10"/>
      <c r="I549" s="35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</row>
    <row r="550" spans="1:22" s="11" customFormat="1" x14ac:dyDescent="0.15">
      <c r="A550" s="10"/>
      <c r="I550" s="35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</row>
    <row r="551" spans="1:22" s="11" customFormat="1" x14ac:dyDescent="0.15">
      <c r="A551" s="10"/>
      <c r="I551" s="35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</row>
    <row r="552" spans="1:22" s="11" customFormat="1" x14ac:dyDescent="0.15">
      <c r="A552" s="10"/>
      <c r="I552" s="35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</row>
    <row r="553" spans="1:22" s="11" customFormat="1" x14ac:dyDescent="0.15">
      <c r="A553" s="10"/>
      <c r="I553" s="35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</row>
    <row r="554" spans="1:22" s="11" customFormat="1" x14ac:dyDescent="0.15">
      <c r="A554" s="10"/>
      <c r="I554" s="35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</row>
    <row r="555" spans="1:22" s="11" customFormat="1" x14ac:dyDescent="0.15">
      <c r="A555" s="10"/>
      <c r="I555" s="35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</row>
    <row r="556" spans="1:22" s="11" customFormat="1" x14ac:dyDescent="0.15">
      <c r="A556" s="10"/>
      <c r="I556" s="35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</row>
    <row r="557" spans="1:22" s="11" customFormat="1" x14ac:dyDescent="0.15">
      <c r="A557" s="10"/>
      <c r="I557" s="35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</row>
    <row r="558" spans="1:22" s="11" customFormat="1" x14ac:dyDescent="0.15">
      <c r="A558" s="10"/>
      <c r="I558" s="35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</row>
    <row r="559" spans="1:22" s="11" customFormat="1" x14ac:dyDescent="0.15">
      <c r="A559" s="10"/>
      <c r="I559" s="35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</row>
    <row r="560" spans="1:22" s="11" customFormat="1" x14ac:dyDescent="0.15">
      <c r="A560" s="10"/>
      <c r="I560" s="35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</row>
    <row r="561" spans="1:22" s="11" customFormat="1" x14ac:dyDescent="0.15">
      <c r="A561" s="10"/>
      <c r="I561" s="35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</row>
    <row r="562" spans="1:22" s="11" customFormat="1" x14ac:dyDescent="0.15">
      <c r="A562" s="10"/>
      <c r="I562" s="35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</row>
    <row r="563" spans="1:22" s="11" customFormat="1" x14ac:dyDescent="0.15">
      <c r="A563" s="10"/>
      <c r="I563" s="35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</row>
    <row r="564" spans="1:22" s="11" customFormat="1" x14ac:dyDescent="0.15">
      <c r="A564" s="10"/>
      <c r="I564" s="35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</row>
    <row r="565" spans="1:22" s="11" customFormat="1" x14ac:dyDescent="0.15">
      <c r="A565" s="10"/>
      <c r="I565" s="35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</row>
    <row r="566" spans="1:22" s="11" customFormat="1" x14ac:dyDescent="0.15">
      <c r="A566" s="10"/>
      <c r="I566" s="35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</row>
    <row r="567" spans="1:22" s="11" customFormat="1" x14ac:dyDescent="0.15">
      <c r="A567" s="10"/>
      <c r="I567" s="35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</row>
    <row r="568" spans="1:22" s="11" customFormat="1" x14ac:dyDescent="0.15">
      <c r="A568" s="10"/>
      <c r="I568" s="35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</row>
    <row r="569" spans="1:22" s="11" customFormat="1" x14ac:dyDescent="0.15">
      <c r="A569" s="10"/>
      <c r="I569" s="35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</row>
    <row r="570" spans="1:22" s="11" customFormat="1" x14ac:dyDescent="0.15">
      <c r="A570" s="10"/>
      <c r="I570" s="35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</row>
    <row r="571" spans="1:22" s="11" customFormat="1" x14ac:dyDescent="0.15">
      <c r="A571" s="10"/>
      <c r="I571" s="35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</row>
    <row r="572" spans="1:22" s="11" customFormat="1" x14ac:dyDescent="0.15">
      <c r="A572" s="10"/>
      <c r="I572" s="35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</row>
    <row r="573" spans="1:22" s="11" customFormat="1" x14ac:dyDescent="0.15">
      <c r="A573" s="10"/>
      <c r="I573" s="35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</row>
    <row r="574" spans="1:22" s="11" customFormat="1" x14ac:dyDescent="0.15">
      <c r="A574" s="10"/>
      <c r="I574" s="35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</row>
    <row r="575" spans="1:22" s="11" customFormat="1" x14ac:dyDescent="0.15">
      <c r="A575" s="10"/>
      <c r="I575" s="35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</row>
    <row r="576" spans="1:22" s="11" customFormat="1" x14ac:dyDescent="0.15">
      <c r="A576" s="10"/>
      <c r="I576" s="35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</row>
    <row r="577" spans="1:22" s="11" customFormat="1" x14ac:dyDescent="0.15">
      <c r="A577" s="10"/>
      <c r="I577" s="35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</row>
    <row r="578" spans="1:22" s="11" customFormat="1" x14ac:dyDescent="0.15">
      <c r="A578" s="10"/>
      <c r="I578" s="35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</row>
    <row r="579" spans="1:22" s="11" customFormat="1" x14ac:dyDescent="0.15">
      <c r="A579" s="10"/>
      <c r="I579" s="35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</row>
    <row r="580" spans="1:22" s="11" customFormat="1" x14ac:dyDescent="0.15">
      <c r="A580" s="10"/>
      <c r="I580" s="35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</row>
    <row r="581" spans="1:22" s="11" customFormat="1" x14ac:dyDescent="0.15">
      <c r="A581" s="10"/>
      <c r="I581" s="35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</row>
    <row r="582" spans="1:22" s="11" customFormat="1" x14ac:dyDescent="0.15">
      <c r="A582" s="10"/>
      <c r="I582" s="35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</row>
    <row r="583" spans="1:22" s="11" customFormat="1" x14ac:dyDescent="0.15">
      <c r="A583" s="10"/>
      <c r="I583" s="35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</row>
    <row r="584" spans="1:22" s="11" customFormat="1" x14ac:dyDescent="0.15">
      <c r="A584" s="10"/>
      <c r="I584" s="35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</row>
    <row r="585" spans="1:22" s="11" customFormat="1" x14ac:dyDescent="0.15">
      <c r="A585" s="10"/>
      <c r="I585" s="35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</row>
    <row r="586" spans="1:22" s="11" customFormat="1" x14ac:dyDescent="0.15">
      <c r="A586" s="10"/>
      <c r="I586" s="35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</row>
    <row r="587" spans="1:22" s="11" customFormat="1" x14ac:dyDescent="0.15">
      <c r="A587" s="10"/>
      <c r="I587" s="35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</row>
    <row r="588" spans="1:22" s="11" customFormat="1" x14ac:dyDescent="0.15">
      <c r="A588" s="10"/>
      <c r="I588" s="35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</row>
    <row r="589" spans="1:22" s="11" customFormat="1" x14ac:dyDescent="0.15">
      <c r="A589" s="10"/>
      <c r="I589" s="35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</row>
    <row r="590" spans="1:22" s="11" customFormat="1" x14ac:dyDescent="0.15">
      <c r="A590" s="10"/>
      <c r="I590" s="35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</row>
    <row r="591" spans="1:22" s="11" customFormat="1" x14ac:dyDescent="0.15">
      <c r="A591" s="10"/>
      <c r="I591" s="35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</row>
    <row r="592" spans="1:22" s="11" customFormat="1" x14ac:dyDescent="0.15">
      <c r="A592" s="10"/>
      <c r="I592" s="35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</row>
    <row r="593" spans="1:22" s="11" customFormat="1" x14ac:dyDescent="0.15">
      <c r="A593" s="10"/>
      <c r="I593" s="35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</row>
    <row r="594" spans="1:22" s="11" customFormat="1" x14ac:dyDescent="0.15">
      <c r="A594" s="10"/>
      <c r="I594" s="35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</row>
    <row r="595" spans="1:22" s="11" customFormat="1" x14ac:dyDescent="0.15">
      <c r="A595" s="10"/>
      <c r="I595" s="35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</row>
    <row r="596" spans="1:22" s="11" customFormat="1" x14ac:dyDescent="0.15">
      <c r="A596" s="10"/>
      <c r="I596" s="35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</row>
    <row r="597" spans="1:22" s="11" customFormat="1" x14ac:dyDescent="0.15">
      <c r="A597" s="10"/>
      <c r="I597" s="35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</row>
    <row r="598" spans="1:22" s="11" customFormat="1" x14ac:dyDescent="0.15">
      <c r="A598" s="10"/>
      <c r="I598" s="35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</row>
    <row r="599" spans="1:22" s="11" customFormat="1" x14ac:dyDescent="0.15">
      <c r="A599" s="10"/>
      <c r="I599" s="35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</row>
    <row r="600" spans="1:22" s="11" customFormat="1" x14ac:dyDescent="0.15">
      <c r="A600" s="10"/>
      <c r="I600" s="35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</row>
    <row r="601" spans="1:22" s="11" customFormat="1" x14ac:dyDescent="0.15">
      <c r="A601" s="10"/>
      <c r="I601" s="35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</row>
    <row r="602" spans="1:22" s="11" customFormat="1" x14ac:dyDescent="0.15">
      <c r="A602" s="10"/>
      <c r="I602" s="35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</row>
    <row r="603" spans="1:22" s="11" customFormat="1" x14ac:dyDescent="0.15">
      <c r="A603" s="10"/>
      <c r="I603" s="35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</row>
    <row r="604" spans="1:22" s="11" customFormat="1" x14ac:dyDescent="0.15">
      <c r="A604" s="10"/>
      <c r="I604" s="35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</row>
    <row r="605" spans="1:22" s="11" customFormat="1" x14ac:dyDescent="0.15">
      <c r="A605" s="10"/>
      <c r="I605" s="35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</row>
    <row r="606" spans="1:22" s="11" customFormat="1" x14ac:dyDescent="0.15">
      <c r="A606" s="10"/>
      <c r="I606" s="35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</row>
    <row r="607" spans="1:22" s="11" customFormat="1" x14ac:dyDescent="0.15">
      <c r="A607" s="10"/>
      <c r="I607" s="35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</row>
    <row r="608" spans="1:22" s="11" customFormat="1" x14ac:dyDescent="0.15">
      <c r="A608" s="10"/>
      <c r="I608" s="35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</row>
    <row r="609" spans="1:22" s="11" customFormat="1" x14ac:dyDescent="0.15">
      <c r="A609" s="10"/>
      <c r="I609" s="35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</row>
    <row r="610" spans="1:22" s="11" customFormat="1" x14ac:dyDescent="0.15">
      <c r="A610" s="10"/>
      <c r="I610" s="35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</row>
    <row r="611" spans="1:22" s="11" customFormat="1" x14ac:dyDescent="0.15">
      <c r="A611" s="10"/>
      <c r="I611" s="35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</row>
    <row r="612" spans="1:22" s="11" customFormat="1" x14ac:dyDescent="0.15">
      <c r="A612" s="10"/>
      <c r="I612" s="35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</row>
    <row r="613" spans="1:22" s="11" customFormat="1" x14ac:dyDescent="0.15">
      <c r="A613" s="10"/>
      <c r="I613" s="35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</row>
    <row r="614" spans="1:22" s="11" customFormat="1" x14ac:dyDescent="0.15">
      <c r="A614" s="10"/>
      <c r="I614" s="35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</row>
    <row r="615" spans="1:22" s="11" customFormat="1" x14ac:dyDescent="0.15">
      <c r="A615" s="10"/>
      <c r="I615" s="35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</row>
    <row r="616" spans="1:22" s="11" customFormat="1" x14ac:dyDescent="0.15">
      <c r="A616" s="10"/>
      <c r="I616" s="35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</row>
    <row r="617" spans="1:22" s="11" customFormat="1" x14ac:dyDescent="0.15">
      <c r="A617" s="10"/>
      <c r="I617" s="35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</row>
    <row r="618" spans="1:22" s="11" customFormat="1" x14ac:dyDescent="0.15">
      <c r="A618" s="10"/>
      <c r="I618" s="35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</row>
    <row r="619" spans="1:22" s="11" customFormat="1" x14ac:dyDescent="0.15">
      <c r="A619" s="10"/>
      <c r="I619" s="35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</row>
    <row r="620" spans="1:22" s="11" customFormat="1" x14ac:dyDescent="0.15">
      <c r="A620" s="10"/>
      <c r="I620" s="35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</row>
    <row r="621" spans="1:22" s="11" customFormat="1" x14ac:dyDescent="0.15">
      <c r="A621" s="10"/>
      <c r="I621" s="35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</row>
    <row r="622" spans="1:22" s="11" customFormat="1" x14ac:dyDescent="0.15">
      <c r="A622" s="10"/>
      <c r="I622" s="35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</row>
    <row r="623" spans="1:22" s="11" customFormat="1" x14ac:dyDescent="0.15">
      <c r="A623" s="10"/>
      <c r="I623" s="35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</row>
    <row r="624" spans="1:22" s="11" customFormat="1" x14ac:dyDescent="0.15">
      <c r="A624" s="10"/>
      <c r="I624" s="35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</row>
    <row r="625" spans="1:22" s="11" customFormat="1" x14ac:dyDescent="0.15">
      <c r="A625" s="10"/>
      <c r="I625" s="35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</row>
    <row r="626" spans="1:22" s="11" customFormat="1" x14ac:dyDescent="0.15">
      <c r="A626" s="10"/>
      <c r="I626" s="35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</row>
    <row r="627" spans="1:22" s="11" customFormat="1" x14ac:dyDescent="0.15">
      <c r="A627" s="10"/>
      <c r="I627" s="35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</row>
    <row r="628" spans="1:22" s="11" customFormat="1" x14ac:dyDescent="0.15">
      <c r="A628" s="10"/>
      <c r="I628" s="35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</row>
    <row r="629" spans="1:22" s="11" customFormat="1" x14ac:dyDescent="0.15">
      <c r="A629" s="10"/>
      <c r="I629" s="35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</row>
    <row r="630" spans="1:22" s="11" customFormat="1" x14ac:dyDescent="0.15">
      <c r="A630" s="10"/>
      <c r="I630" s="35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</row>
    <row r="631" spans="1:22" s="11" customFormat="1" x14ac:dyDescent="0.15">
      <c r="A631" s="10"/>
      <c r="I631" s="35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</row>
    <row r="632" spans="1:22" s="11" customFormat="1" x14ac:dyDescent="0.15">
      <c r="A632" s="10"/>
      <c r="I632" s="35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</row>
    <row r="633" spans="1:22" s="11" customFormat="1" x14ac:dyDescent="0.15">
      <c r="A633" s="10"/>
      <c r="I633" s="35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</row>
    <row r="634" spans="1:22" s="11" customFormat="1" x14ac:dyDescent="0.15">
      <c r="A634" s="10"/>
      <c r="I634" s="35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</row>
    <row r="635" spans="1:22" s="11" customFormat="1" x14ac:dyDescent="0.15">
      <c r="A635" s="10"/>
      <c r="I635" s="35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</row>
    <row r="636" spans="1:22" s="11" customFormat="1" x14ac:dyDescent="0.15">
      <c r="A636" s="10"/>
      <c r="I636" s="35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</row>
    <row r="637" spans="1:22" s="11" customFormat="1" x14ac:dyDescent="0.15">
      <c r="A637" s="10"/>
      <c r="I637" s="35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</row>
    <row r="638" spans="1:22" s="11" customFormat="1" x14ac:dyDescent="0.15">
      <c r="A638" s="10"/>
      <c r="I638" s="35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</row>
    <row r="639" spans="1:22" s="11" customFormat="1" x14ac:dyDescent="0.15">
      <c r="A639" s="10"/>
      <c r="I639" s="35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</row>
    <row r="640" spans="1:22" s="11" customFormat="1" x14ac:dyDescent="0.15">
      <c r="A640" s="10"/>
      <c r="I640" s="35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</row>
    <row r="641" spans="1:22" s="11" customFormat="1" x14ac:dyDescent="0.15">
      <c r="A641" s="10"/>
      <c r="I641" s="35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</row>
    <row r="642" spans="1:22" s="11" customFormat="1" x14ac:dyDescent="0.15">
      <c r="A642" s="10"/>
      <c r="I642" s="35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</row>
    <row r="643" spans="1:22" s="11" customFormat="1" x14ac:dyDescent="0.15">
      <c r="A643" s="10"/>
      <c r="I643" s="35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</row>
    <row r="644" spans="1:22" s="11" customFormat="1" x14ac:dyDescent="0.15">
      <c r="A644" s="10"/>
      <c r="I644" s="35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</row>
    <row r="645" spans="1:22" s="11" customFormat="1" x14ac:dyDescent="0.15">
      <c r="A645" s="10"/>
      <c r="I645" s="35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</row>
    <row r="646" spans="1:22" s="11" customFormat="1" x14ac:dyDescent="0.15">
      <c r="A646" s="10"/>
      <c r="I646" s="35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</row>
    <row r="647" spans="1:22" s="11" customFormat="1" x14ac:dyDescent="0.15">
      <c r="A647" s="10"/>
      <c r="I647" s="35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</row>
    <row r="648" spans="1:22" s="11" customFormat="1" x14ac:dyDescent="0.15">
      <c r="A648" s="10"/>
      <c r="I648" s="35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</row>
    <row r="649" spans="1:22" s="11" customFormat="1" x14ac:dyDescent="0.15">
      <c r="A649" s="10"/>
      <c r="I649" s="35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</row>
    <row r="650" spans="1:22" s="11" customFormat="1" x14ac:dyDescent="0.15">
      <c r="A650" s="10"/>
      <c r="I650" s="35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</row>
    <row r="651" spans="1:22" s="11" customFormat="1" x14ac:dyDescent="0.15">
      <c r="A651" s="10"/>
      <c r="I651" s="35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</row>
    <row r="652" spans="1:22" s="11" customFormat="1" x14ac:dyDescent="0.15">
      <c r="A652" s="10"/>
      <c r="I652" s="35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</row>
    <row r="653" spans="1:22" s="11" customFormat="1" x14ac:dyDescent="0.15">
      <c r="A653" s="10"/>
      <c r="I653" s="35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</row>
    <row r="654" spans="1:22" s="11" customFormat="1" x14ac:dyDescent="0.15">
      <c r="A654" s="10"/>
      <c r="I654" s="35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</row>
    <row r="655" spans="1:22" s="11" customFormat="1" x14ac:dyDescent="0.15">
      <c r="A655" s="10"/>
      <c r="I655" s="35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</row>
    <row r="656" spans="1:22" s="11" customFormat="1" x14ac:dyDescent="0.15">
      <c r="A656" s="10"/>
      <c r="I656" s="35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</row>
    <row r="657" spans="1:22" s="11" customFormat="1" x14ac:dyDescent="0.15">
      <c r="A657" s="10"/>
      <c r="I657" s="35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</row>
    <row r="658" spans="1:22" s="11" customFormat="1" x14ac:dyDescent="0.15">
      <c r="A658" s="10"/>
      <c r="I658" s="35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</row>
    <row r="659" spans="1:22" s="11" customFormat="1" x14ac:dyDescent="0.15">
      <c r="A659" s="10"/>
      <c r="I659" s="35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</row>
    <row r="660" spans="1:22" s="11" customFormat="1" x14ac:dyDescent="0.15">
      <c r="A660" s="10"/>
      <c r="I660" s="35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</row>
    <row r="661" spans="1:22" s="11" customFormat="1" x14ac:dyDescent="0.15">
      <c r="A661" s="10"/>
      <c r="I661" s="35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</row>
    <row r="662" spans="1:22" s="11" customFormat="1" x14ac:dyDescent="0.15">
      <c r="A662" s="10"/>
      <c r="I662" s="35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</row>
    <row r="663" spans="1:22" s="11" customFormat="1" x14ac:dyDescent="0.15">
      <c r="A663" s="10"/>
      <c r="I663" s="35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</row>
    <row r="664" spans="1:22" s="11" customFormat="1" x14ac:dyDescent="0.15">
      <c r="A664" s="10"/>
      <c r="I664" s="35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</row>
    <row r="665" spans="1:22" s="11" customFormat="1" x14ac:dyDescent="0.15">
      <c r="A665" s="10"/>
      <c r="I665" s="35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</row>
    <row r="666" spans="1:22" s="11" customFormat="1" x14ac:dyDescent="0.15">
      <c r="A666" s="10"/>
      <c r="I666" s="35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</row>
    <row r="667" spans="1:22" s="11" customFormat="1" x14ac:dyDescent="0.15">
      <c r="A667" s="10"/>
      <c r="I667" s="35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</row>
    <row r="668" spans="1:22" s="11" customFormat="1" x14ac:dyDescent="0.15">
      <c r="A668" s="10"/>
      <c r="I668" s="35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</row>
    <row r="669" spans="1:22" s="11" customFormat="1" x14ac:dyDescent="0.15">
      <c r="A669" s="10"/>
      <c r="I669" s="35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</row>
    <row r="670" spans="1:22" s="11" customFormat="1" x14ac:dyDescent="0.15">
      <c r="A670" s="10"/>
      <c r="I670" s="35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</row>
    <row r="671" spans="1:22" s="11" customFormat="1" x14ac:dyDescent="0.15">
      <c r="A671" s="10"/>
      <c r="I671" s="35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</row>
    <row r="672" spans="1:22" s="11" customFormat="1" x14ac:dyDescent="0.15">
      <c r="A672" s="10"/>
      <c r="I672" s="35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</row>
    <row r="673" spans="1:22" s="11" customFormat="1" x14ac:dyDescent="0.15">
      <c r="A673" s="10"/>
      <c r="I673" s="35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</row>
    <row r="674" spans="1:22" s="11" customFormat="1" x14ac:dyDescent="0.15">
      <c r="A674" s="10"/>
      <c r="I674" s="35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</row>
    <row r="675" spans="1:22" s="11" customFormat="1" x14ac:dyDescent="0.15">
      <c r="A675" s="10"/>
      <c r="I675" s="35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</row>
    <row r="676" spans="1:22" s="11" customFormat="1" x14ac:dyDescent="0.15">
      <c r="A676" s="10"/>
      <c r="I676" s="35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</row>
    <row r="677" spans="1:22" s="11" customFormat="1" x14ac:dyDescent="0.15">
      <c r="A677" s="10"/>
      <c r="I677" s="35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</row>
    <row r="678" spans="1:22" s="11" customFormat="1" x14ac:dyDescent="0.15">
      <c r="A678" s="10"/>
      <c r="I678" s="35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</row>
    <row r="679" spans="1:22" s="11" customFormat="1" x14ac:dyDescent="0.15">
      <c r="A679" s="10"/>
      <c r="I679" s="35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</row>
    <row r="680" spans="1:22" s="11" customFormat="1" x14ac:dyDescent="0.15">
      <c r="A680" s="10"/>
      <c r="I680" s="35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</row>
    <row r="681" spans="1:22" s="11" customFormat="1" x14ac:dyDescent="0.15">
      <c r="A681" s="10"/>
      <c r="I681" s="35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</row>
    <row r="682" spans="1:22" s="11" customFormat="1" x14ac:dyDescent="0.15">
      <c r="A682" s="10"/>
      <c r="I682" s="35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</row>
    <row r="683" spans="1:22" s="11" customFormat="1" x14ac:dyDescent="0.15">
      <c r="A683" s="10"/>
      <c r="I683" s="35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</row>
    <row r="684" spans="1:22" s="11" customFormat="1" x14ac:dyDescent="0.15">
      <c r="A684" s="10"/>
      <c r="I684" s="35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</row>
    <row r="685" spans="1:22" s="11" customFormat="1" x14ac:dyDescent="0.15">
      <c r="A685" s="10"/>
      <c r="I685" s="35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</row>
    <row r="686" spans="1:22" s="11" customFormat="1" x14ac:dyDescent="0.15">
      <c r="A686" s="10"/>
      <c r="I686" s="35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</row>
    <row r="687" spans="1:22" s="11" customFormat="1" x14ac:dyDescent="0.15">
      <c r="A687" s="10"/>
      <c r="I687" s="35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</row>
    <row r="688" spans="1:22" s="11" customFormat="1" x14ac:dyDescent="0.15">
      <c r="A688" s="10"/>
      <c r="I688" s="35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</row>
    <row r="689" spans="1:22" s="11" customFormat="1" x14ac:dyDescent="0.15">
      <c r="A689" s="10"/>
      <c r="I689" s="35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</row>
    <row r="690" spans="1:22" s="11" customFormat="1" x14ac:dyDescent="0.15">
      <c r="A690" s="10"/>
      <c r="I690" s="35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</row>
    <row r="691" spans="1:22" s="11" customFormat="1" x14ac:dyDescent="0.15">
      <c r="A691" s="10"/>
      <c r="I691" s="35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</row>
    <row r="692" spans="1:22" s="11" customFormat="1" x14ac:dyDescent="0.15">
      <c r="A692" s="10"/>
      <c r="I692" s="35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</row>
    <row r="693" spans="1:22" s="11" customFormat="1" x14ac:dyDescent="0.15">
      <c r="A693" s="10"/>
      <c r="I693" s="35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</row>
    <row r="694" spans="1:22" s="11" customFormat="1" x14ac:dyDescent="0.15">
      <c r="A694" s="10"/>
      <c r="I694" s="35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</row>
    <row r="695" spans="1:22" s="11" customFormat="1" x14ac:dyDescent="0.15">
      <c r="A695" s="10"/>
      <c r="I695" s="35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</row>
    <row r="696" spans="1:22" s="11" customFormat="1" x14ac:dyDescent="0.15">
      <c r="A696" s="10"/>
      <c r="I696" s="35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</row>
    <row r="697" spans="1:22" s="11" customFormat="1" x14ac:dyDescent="0.15">
      <c r="A697" s="10"/>
      <c r="I697" s="35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</row>
    <row r="698" spans="1:22" s="11" customFormat="1" x14ac:dyDescent="0.15">
      <c r="A698" s="10"/>
      <c r="I698" s="35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</row>
    <row r="699" spans="1:22" s="11" customFormat="1" x14ac:dyDescent="0.15">
      <c r="A699" s="10"/>
      <c r="I699" s="35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</row>
    <row r="700" spans="1:22" s="11" customFormat="1" x14ac:dyDescent="0.15">
      <c r="A700" s="10"/>
      <c r="I700" s="35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</row>
    <row r="701" spans="1:22" s="11" customFormat="1" x14ac:dyDescent="0.15">
      <c r="A701" s="10"/>
      <c r="I701" s="35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</row>
    <row r="702" spans="1:22" s="11" customFormat="1" x14ac:dyDescent="0.15">
      <c r="A702" s="10"/>
      <c r="I702" s="35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</row>
    <row r="703" spans="1:22" s="11" customFormat="1" x14ac:dyDescent="0.15">
      <c r="A703" s="10"/>
      <c r="I703" s="35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</row>
    <row r="704" spans="1:22" s="11" customFormat="1" x14ac:dyDescent="0.15">
      <c r="A704" s="10"/>
      <c r="I704" s="35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</row>
    <row r="705" spans="1:22" s="11" customFormat="1" x14ac:dyDescent="0.15">
      <c r="A705" s="10"/>
      <c r="I705" s="35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</row>
    <row r="706" spans="1:22" s="11" customFormat="1" x14ac:dyDescent="0.15">
      <c r="A706" s="10"/>
      <c r="I706" s="35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</row>
    <row r="707" spans="1:22" s="11" customFormat="1" x14ac:dyDescent="0.15">
      <c r="A707" s="10"/>
      <c r="I707" s="35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</row>
    <row r="708" spans="1:22" s="11" customFormat="1" x14ac:dyDescent="0.15">
      <c r="A708" s="10"/>
      <c r="I708" s="35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</row>
    <row r="709" spans="1:22" s="11" customFormat="1" x14ac:dyDescent="0.15">
      <c r="A709" s="10"/>
      <c r="I709" s="35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</row>
    <row r="710" spans="1:22" s="11" customFormat="1" x14ac:dyDescent="0.15">
      <c r="A710" s="10"/>
      <c r="I710" s="35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</row>
    <row r="711" spans="1:22" s="11" customFormat="1" x14ac:dyDescent="0.15">
      <c r="A711" s="10"/>
      <c r="I711" s="35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</row>
    <row r="712" spans="1:22" s="11" customFormat="1" x14ac:dyDescent="0.15">
      <c r="A712" s="10"/>
      <c r="I712" s="35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</row>
    <row r="713" spans="1:22" s="11" customFormat="1" x14ac:dyDescent="0.15">
      <c r="A713" s="10"/>
      <c r="I713" s="35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</row>
    <row r="714" spans="1:22" s="11" customFormat="1" x14ac:dyDescent="0.15">
      <c r="A714" s="10"/>
      <c r="I714" s="35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</row>
    <row r="715" spans="1:22" s="11" customFormat="1" x14ac:dyDescent="0.15">
      <c r="A715" s="10"/>
      <c r="I715" s="35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</row>
    <row r="716" spans="1:22" s="11" customFormat="1" x14ac:dyDescent="0.15">
      <c r="A716" s="10"/>
      <c r="I716" s="35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</row>
    <row r="717" spans="1:22" s="11" customFormat="1" x14ac:dyDescent="0.15">
      <c r="A717" s="10"/>
      <c r="I717" s="35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</row>
    <row r="718" spans="1:22" s="11" customFormat="1" x14ac:dyDescent="0.15">
      <c r="A718" s="10"/>
      <c r="I718" s="35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</row>
    <row r="719" spans="1:22" s="11" customFormat="1" x14ac:dyDescent="0.15">
      <c r="A719" s="10"/>
      <c r="I719" s="35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</row>
    <row r="720" spans="1:22" s="11" customFormat="1" x14ac:dyDescent="0.15">
      <c r="A720" s="10"/>
      <c r="I720" s="35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</row>
    <row r="721" spans="1:22" s="11" customFormat="1" x14ac:dyDescent="0.15">
      <c r="A721" s="10"/>
      <c r="I721" s="35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</row>
    <row r="722" spans="1:22" s="11" customFormat="1" x14ac:dyDescent="0.15">
      <c r="A722" s="10"/>
      <c r="I722" s="35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</row>
    <row r="723" spans="1:22" s="11" customFormat="1" x14ac:dyDescent="0.15">
      <c r="A723" s="10"/>
      <c r="I723" s="35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</row>
    <row r="724" spans="1:22" s="11" customFormat="1" x14ac:dyDescent="0.15">
      <c r="A724" s="10"/>
      <c r="I724" s="35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</row>
    <row r="725" spans="1:22" s="11" customFormat="1" x14ac:dyDescent="0.15">
      <c r="A725" s="10"/>
      <c r="I725" s="35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</row>
    <row r="726" spans="1:22" s="11" customFormat="1" x14ac:dyDescent="0.15">
      <c r="A726" s="10"/>
      <c r="I726" s="35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</row>
    <row r="727" spans="1:22" s="11" customFormat="1" x14ac:dyDescent="0.15">
      <c r="A727" s="10"/>
      <c r="I727" s="35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</row>
    <row r="728" spans="1:22" s="11" customFormat="1" x14ac:dyDescent="0.15">
      <c r="A728" s="10"/>
      <c r="I728" s="35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</row>
    <row r="729" spans="1:22" s="11" customFormat="1" x14ac:dyDescent="0.15">
      <c r="A729" s="10"/>
      <c r="I729" s="35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</row>
    <row r="730" spans="1:22" s="11" customFormat="1" x14ac:dyDescent="0.15">
      <c r="A730" s="10"/>
      <c r="I730" s="35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</row>
    <row r="731" spans="1:22" s="11" customFormat="1" x14ac:dyDescent="0.15">
      <c r="A731" s="10"/>
      <c r="I731" s="35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</row>
    <row r="732" spans="1:22" s="11" customFormat="1" x14ac:dyDescent="0.15">
      <c r="A732" s="10"/>
      <c r="I732" s="35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</row>
    <row r="733" spans="1:22" s="11" customFormat="1" x14ac:dyDescent="0.15">
      <c r="A733" s="10"/>
      <c r="I733" s="35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</row>
    <row r="734" spans="1:22" s="11" customFormat="1" x14ac:dyDescent="0.15">
      <c r="A734" s="10"/>
      <c r="I734" s="35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</row>
    <row r="735" spans="1:22" s="11" customFormat="1" x14ac:dyDescent="0.15">
      <c r="A735" s="10"/>
      <c r="I735" s="35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</row>
    <row r="736" spans="1:22" s="11" customFormat="1" x14ac:dyDescent="0.15">
      <c r="A736" s="10"/>
      <c r="I736" s="35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</row>
    <row r="737" spans="1:22" s="11" customFormat="1" x14ac:dyDescent="0.15">
      <c r="A737" s="10"/>
      <c r="I737" s="35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</row>
    <row r="738" spans="1:22" s="11" customFormat="1" x14ac:dyDescent="0.15">
      <c r="A738" s="10"/>
      <c r="I738" s="35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</row>
    <row r="739" spans="1:22" s="11" customFormat="1" x14ac:dyDescent="0.15">
      <c r="A739" s="10"/>
      <c r="I739" s="35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</row>
    <row r="740" spans="1:22" s="11" customFormat="1" x14ac:dyDescent="0.15">
      <c r="A740" s="10"/>
      <c r="I740" s="35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</row>
    <row r="741" spans="1:22" s="11" customFormat="1" x14ac:dyDescent="0.15">
      <c r="A741" s="10"/>
      <c r="I741" s="35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</row>
    <row r="742" spans="1:22" s="11" customFormat="1" x14ac:dyDescent="0.15">
      <c r="A742" s="10"/>
      <c r="I742" s="35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</row>
    <row r="743" spans="1:22" s="11" customFormat="1" x14ac:dyDescent="0.15">
      <c r="A743" s="10"/>
      <c r="I743" s="35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</row>
    <row r="744" spans="1:22" s="11" customFormat="1" x14ac:dyDescent="0.15">
      <c r="A744" s="10"/>
      <c r="I744" s="35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</row>
    <row r="745" spans="1:22" s="11" customFormat="1" x14ac:dyDescent="0.15">
      <c r="A745" s="10"/>
      <c r="I745" s="35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</row>
    <row r="746" spans="1:22" s="11" customFormat="1" x14ac:dyDescent="0.15">
      <c r="A746" s="10"/>
      <c r="I746" s="35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</row>
    <row r="747" spans="1:22" s="11" customFormat="1" x14ac:dyDescent="0.15">
      <c r="A747" s="10"/>
      <c r="I747" s="35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</row>
    <row r="748" spans="1:22" s="11" customFormat="1" x14ac:dyDescent="0.15">
      <c r="A748" s="10"/>
      <c r="I748" s="35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</row>
    <row r="749" spans="1:22" s="11" customFormat="1" x14ac:dyDescent="0.15">
      <c r="A749" s="10"/>
      <c r="I749" s="35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</row>
    <row r="750" spans="1:22" s="11" customFormat="1" x14ac:dyDescent="0.15">
      <c r="A750" s="10"/>
      <c r="I750" s="35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</row>
    <row r="751" spans="1:22" s="11" customFormat="1" x14ac:dyDescent="0.15">
      <c r="A751" s="10"/>
      <c r="I751" s="35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</row>
    <row r="752" spans="1:22" s="11" customFormat="1" x14ac:dyDescent="0.15">
      <c r="A752" s="10"/>
      <c r="I752" s="35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</row>
    <row r="753" spans="1:22" s="11" customFormat="1" x14ac:dyDescent="0.15">
      <c r="A753" s="10"/>
      <c r="I753" s="35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</row>
    <row r="754" spans="1:22" s="11" customFormat="1" x14ac:dyDescent="0.15">
      <c r="A754" s="10"/>
      <c r="I754" s="35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</row>
    <row r="755" spans="1:22" s="11" customFormat="1" x14ac:dyDescent="0.15">
      <c r="A755" s="10"/>
      <c r="I755" s="35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</row>
    <row r="756" spans="1:22" s="11" customFormat="1" x14ac:dyDescent="0.15">
      <c r="A756" s="10"/>
      <c r="I756" s="35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</row>
    <row r="757" spans="1:22" s="11" customFormat="1" x14ac:dyDescent="0.15">
      <c r="A757" s="10"/>
      <c r="I757" s="35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</row>
    <row r="758" spans="1:22" s="11" customFormat="1" x14ac:dyDescent="0.15">
      <c r="A758" s="10"/>
      <c r="I758" s="35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</row>
    <row r="759" spans="1:22" s="11" customFormat="1" x14ac:dyDescent="0.15">
      <c r="A759" s="10"/>
      <c r="I759" s="35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</row>
    <row r="760" spans="1:22" s="11" customFormat="1" x14ac:dyDescent="0.15">
      <c r="A760" s="10"/>
      <c r="I760" s="35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</row>
    <row r="761" spans="1:22" s="11" customFormat="1" x14ac:dyDescent="0.15">
      <c r="A761" s="10"/>
      <c r="I761" s="35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</row>
    <row r="762" spans="1:22" s="11" customFormat="1" x14ac:dyDescent="0.15">
      <c r="A762" s="10"/>
      <c r="I762" s="35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</row>
    <row r="763" spans="1:22" s="11" customFormat="1" x14ac:dyDescent="0.15">
      <c r="A763" s="10"/>
      <c r="I763" s="35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</row>
    <row r="764" spans="1:22" s="11" customFormat="1" x14ac:dyDescent="0.15">
      <c r="A764" s="10"/>
      <c r="I764" s="35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</row>
    <row r="765" spans="1:22" s="11" customFormat="1" x14ac:dyDescent="0.15">
      <c r="A765" s="10"/>
      <c r="I765" s="35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</row>
    <row r="766" spans="1:22" s="11" customFormat="1" x14ac:dyDescent="0.15">
      <c r="A766" s="10"/>
      <c r="I766" s="35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</row>
    <row r="767" spans="1:22" s="11" customFormat="1" x14ac:dyDescent="0.15">
      <c r="A767" s="10"/>
      <c r="I767" s="35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</row>
    <row r="768" spans="1:22" s="11" customFormat="1" x14ac:dyDescent="0.15">
      <c r="A768" s="10"/>
      <c r="I768" s="35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</row>
    <row r="769" spans="1:22" s="11" customFormat="1" x14ac:dyDescent="0.15">
      <c r="A769" s="10"/>
      <c r="I769" s="35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</row>
    <row r="770" spans="1:22" s="11" customFormat="1" x14ac:dyDescent="0.15">
      <c r="A770" s="10"/>
      <c r="I770" s="35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</row>
    <row r="771" spans="1:22" s="11" customFormat="1" x14ac:dyDescent="0.15">
      <c r="A771" s="10"/>
      <c r="I771" s="35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</row>
    <row r="772" spans="1:22" s="11" customFormat="1" x14ac:dyDescent="0.15">
      <c r="A772" s="10"/>
      <c r="I772" s="35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</row>
    <row r="773" spans="1:22" s="11" customFormat="1" x14ac:dyDescent="0.15">
      <c r="A773" s="10"/>
      <c r="I773" s="35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</row>
    <row r="774" spans="1:22" s="11" customFormat="1" x14ac:dyDescent="0.15">
      <c r="A774" s="10"/>
      <c r="I774" s="35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</row>
    <row r="775" spans="1:22" s="11" customFormat="1" x14ac:dyDescent="0.15">
      <c r="A775" s="10"/>
      <c r="I775" s="35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</row>
    <row r="776" spans="1:22" s="11" customFormat="1" x14ac:dyDescent="0.15">
      <c r="A776" s="10"/>
      <c r="I776" s="35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</row>
    <row r="777" spans="1:22" s="11" customFormat="1" x14ac:dyDescent="0.15">
      <c r="A777" s="10"/>
      <c r="I777" s="35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</row>
    <row r="778" spans="1:22" s="11" customFormat="1" x14ac:dyDescent="0.15">
      <c r="A778" s="10"/>
      <c r="I778" s="35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</row>
    <row r="779" spans="1:22" s="11" customFormat="1" x14ac:dyDescent="0.15">
      <c r="A779" s="10"/>
      <c r="I779" s="35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</row>
    <row r="780" spans="1:22" s="11" customFormat="1" x14ac:dyDescent="0.15">
      <c r="A780" s="10"/>
      <c r="I780" s="35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</row>
    <row r="781" spans="1:22" s="11" customFormat="1" x14ac:dyDescent="0.15">
      <c r="A781" s="10"/>
      <c r="I781" s="35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</row>
    <row r="782" spans="1:22" s="11" customFormat="1" x14ac:dyDescent="0.15">
      <c r="A782" s="10"/>
      <c r="I782" s="35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</row>
    <row r="783" spans="1:22" s="11" customFormat="1" x14ac:dyDescent="0.15">
      <c r="A783" s="10"/>
      <c r="I783" s="35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</row>
    <row r="784" spans="1:22" s="11" customFormat="1" x14ac:dyDescent="0.15">
      <c r="A784" s="10"/>
      <c r="I784" s="35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</row>
    <row r="785" spans="1:22" s="11" customFormat="1" x14ac:dyDescent="0.15">
      <c r="A785" s="10"/>
      <c r="I785" s="35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</row>
    <row r="786" spans="1:22" s="11" customFormat="1" x14ac:dyDescent="0.15">
      <c r="A786" s="10"/>
      <c r="I786" s="35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</row>
    <row r="787" spans="1:22" s="11" customFormat="1" x14ac:dyDescent="0.15">
      <c r="A787" s="10"/>
      <c r="I787" s="35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</row>
    <row r="788" spans="1:22" s="11" customFormat="1" x14ac:dyDescent="0.15">
      <c r="A788" s="10"/>
      <c r="I788" s="35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</row>
    <row r="789" spans="1:22" s="11" customFormat="1" x14ac:dyDescent="0.15">
      <c r="A789" s="10"/>
      <c r="I789" s="35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</row>
    <row r="790" spans="1:22" s="11" customFormat="1" x14ac:dyDescent="0.15">
      <c r="A790" s="10"/>
      <c r="I790" s="35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</row>
    <row r="791" spans="1:22" s="11" customFormat="1" x14ac:dyDescent="0.15">
      <c r="A791" s="10"/>
      <c r="I791" s="35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</row>
    <row r="792" spans="1:22" s="11" customFormat="1" x14ac:dyDescent="0.15">
      <c r="A792" s="10"/>
      <c r="I792" s="35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</row>
    <row r="793" spans="1:22" s="11" customFormat="1" x14ac:dyDescent="0.15">
      <c r="A793" s="10"/>
      <c r="I793" s="35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</row>
    <row r="794" spans="1:22" s="11" customFormat="1" x14ac:dyDescent="0.15">
      <c r="A794" s="10"/>
      <c r="I794" s="35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</row>
    <row r="795" spans="1:22" s="11" customFormat="1" x14ac:dyDescent="0.15">
      <c r="A795" s="10"/>
      <c r="I795" s="35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</row>
    <row r="796" spans="1:22" s="11" customFormat="1" x14ac:dyDescent="0.15">
      <c r="A796" s="10"/>
      <c r="I796" s="35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</row>
    <row r="797" spans="1:22" s="11" customFormat="1" x14ac:dyDescent="0.15">
      <c r="A797" s="10"/>
      <c r="I797" s="35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</row>
    <row r="798" spans="1:22" s="11" customFormat="1" x14ac:dyDescent="0.15">
      <c r="A798" s="10"/>
      <c r="I798" s="35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</row>
    <row r="799" spans="1:22" s="11" customFormat="1" x14ac:dyDescent="0.15">
      <c r="A799" s="10"/>
      <c r="I799" s="35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</row>
    <row r="800" spans="1:22" s="11" customFormat="1" x14ac:dyDescent="0.15">
      <c r="A800" s="10"/>
      <c r="I800" s="35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</row>
    <row r="801" spans="1:22" s="11" customFormat="1" x14ac:dyDescent="0.15">
      <c r="A801" s="10"/>
      <c r="I801" s="35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</row>
    <row r="802" spans="1:22" s="11" customFormat="1" x14ac:dyDescent="0.15">
      <c r="A802" s="10"/>
      <c r="I802" s="35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</row>
    <row r="803" spans="1:22" s="11" customFormat="1" x14ac:dyDescent="0.15">
      <c r="A803" s="10"/>
      <c r="I803" s="35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</row>
    <row r="804" spans="1:22" s="11" customFormat="1" x14ac:dyDescent="0.15">
      <c r="A804" s="10"/>
      <c r="I804" s="35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</row>
    <row r="805" spans="1:22" s="11" customFormat="1" x14ac:dyDescent="0.15">
      <c r="A805" s="10"/>
      <c r="I805" s="35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</row>
    <row r="806" spans="1:22" s="11" customFormat="1" x14ac:dyDescent="0.15">
      <c r="A806" s="10"/>
      <c r="I806" s="35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</row>
    <row r="807" spans="1:22" s="11" customFormat="1" x14ac:dyDescent="0.15">
      <c r="A807" s="10"/>
      <c r="I807" s="35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</row>
    <row r="808" spans="1:22" s="11" customFormat="1" x14ac:dyDescent="0.15">
      <c r="A808" s="10"/>
      <c r="I808" s="35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</row>
    <row r="809" spans="1:22" s="11" customFormat="1" x14ac:dyDescent="0.15">
      <c r="A809" s="10"/>
      <c r="I809" s="35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</row>
    <row r="810" spans="1:22" s="11" customFormat="1" x14ac:dyDescent="0.15">
      <c r="A810" s="10"/>
      <c r="I810" s="35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</row>
    <row r="811" spans="1:22" s="11" customFormat="1" x14ac:dyDescent="0.15">
      <c r="A811" s="10"/>
      <c r="I811" s="35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</row>
    <row r="812" spans="1:22" s="11" customFormat="1" x14ac:dyDescent="0.15">
      <c r="A812" s="10"/>
      <c r="I812" s="35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</row>
    <row r="813" spans="1:22" s="11" customFormat="1" x14ac:dyDescent="0.15">
      <c r="A813" s="10"/>
      <c r="I813" s="35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</row>
    <row r="814" spans="1:22" s="11" customFormat="1" x14ac:dyDescent="0.15">
      <c r="A814" s="10"/>
      <c r="I814" s="35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</row>
    <row r="815" spans="1:22" s="11" customFormat="1" x14ac:dyDescent="0.15">
      <c r="A815" s="10"/>
      <c r="I815" s="35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</row>
    <row r="816" spans="1:22" s="11" customFormat="1" x14ac:dyDescent="0.15">
      <c r="A816" s="10"/>
      <c r="I816" s="35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</row>
    <row r="817" spans="1:22" s="11" customFormat="1" x14ac:dyDescent="0.15">
      <c r="A817" s="10"/>
      <c r="I817" s="35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</row>
  </sheetData>
  <mergeCells count="162">
    <mergeCell ref="C233:G233"/>
    <mergeCell ref="C234:G234"/>
    <mergeCell ref="D1:S1"/>
    <mergeCell ref="D2:S2"/>
    <mergeCell ref="D3:S3"/>
    <mergeCell ref="A14:I14"/>
    <mergeCell ref="G15:G26"/>
    <mergeCell ref="F15:F26"/>
    <mergeCell ref="E15:E26"/>
    <mergeCell ref="D15:D26"/>
    <mergeCell ref="C15:C26"/>
    <mergeCell ref="B15:B26"/>
    <mergeCell ref="A15:A26"/>
    <mergeCell ref="G49:G58"/>
    <mergeCell ref="F49:F58"/>
    <mergeCell ref="E49:E58"/>
    <mergeCell ref="D49:D58"/>
    <mergeCell ref="C49:C58"/>
    <mergeCell ref="B49:B58"/>
    <mergeCell ref="A49:A58"/>
    <mergeCell ref="A5:B5"/>
    <mergeCell ref="C5:D5"/>
    <mergeCell ref="E5:F5"/>
    <mergeCell ref="H5:I5"/>
    <mergeCell ref="J5:J6"/>
    <mergeCell ref="V5:V6"/>
    <mergeCell ref="D7:D13"/>
    <mergeCell ref="L5:L6"/>
    <mergeCell ref="M5:M6"/>
    <mergeCell ref="N5:N6"/>
    <mergeCell ref="O5:O6"/>
    <mergeCell ref="P5:P6"/>
    <mergeCell ref="Q5:Q6"/>
    <mergeCell ref="K5:K6"/>
    <mergeCell ref="G7:G13"/>
    <mergeCell ref="R5:R6"/>
    <mergeCell ref="S5:S6"/>
    <mergeCell ref="T5:T6"/>
    <mergeCell ref="U5:U6"/>
    <mergeCell ref="B7:B13"/>
    <mergeCell ref="A7:A13"/>
    <mergeCell ref="C7:C13"/>
    <mergeCell ref="E7:E13"/>
    <mergeCell ref="F7:F13"/>
    <mergeCell ref="A27:I27"/>
    <mergeCell ref="A48:I48"/>
    <mergeCell ref="G28:G47"/>
    <mergeCell ref="F28:F47"/>
    <mergeCell ref="E28:E47"/>
    <mergeCell ref="D28:D47"/>
    <mergeCell ref="C28:C47"/>
    <mergeCell ref="B28:B47"/>
    <mergeCell ref="A28:A47"/>
    <mergeCell ref="A102:I102"/>
    <mergeCell ref="F60:F101"/>
    <mergeCell ref="E60:E101"/>
    <mergeCell ref="D60:D101"/>
    <mergeCell ref="C60:C101"/>
    <mergeCell ref="B60:B101"/>
    <mergeCell ref="A60:A101"/>
    <mergeCell ref="G60:G100"/>
    <mergeCell ref="A59:I59"/>
    <mergeCell ref="A112:I112"/>
    <mergeCell ref="G113:G120"/>
    <mergeCell ref="F113:F120"/>
    <mergeCell ref="E113:E120"/>
    <mergeCell ref="D113:D120"/>
    <mergeCell ref="C113:C120"/>
    <mergeCell ref="B113:B120"/>
    <mergeCell ref="A113:A120"/>
    <mergeCell ref="A104:I104"/>
    <mergeCell ref="G105:G111"/>
    <mergeCell ref="F105:F111"/>
    <mergeCell ref="E105:E111"/>
    <mergeCell ref="D105:D111"/>
    <mergeCell ref="C105:C111"/>
    <mergeCell ref="B105:B111"/>
    <mergeCell ref="A105:A111"/>
    <mergeCell ref="A134:I134"/>
    <mergeCell ref="A136:I136"/>
    <mergeCell ref="A121:I121"/>
    <mergeCell ref="G122:G132"/>
    <mergeCell ref="F122:F133"/>
    <mergeCell ref="E122:E133"/>
    <mergeCell ref="D122:D133"/>
    <mergeCell ref="C122:C133"/>
    <mergeCell ref="B122:B133"/>
    <mergeCell ref="A122:A133"/>
    <mergeCell ref="A152:I152"/>
    <mergeCell ref="G153:G164"/>
    <mergeCell ref="F153:F164"/>
    <mergeCell ref="E153:E164"/>
    <mergeCell ref="D153:D164"/>
    <mergeCell ref="C153:C164"/>
    <mergeCell ref="B153:B164"/>
    <mergeCell ref="A153:A164"/>
    <mergeCell ref="A137:A143"/>
    <mergeCell ref="B137:B143"/>
    <mergeCell ref="A144:I144"/>
    <mergeCell ref="G145:G151"/>
    <mergeCell ref="F145:F151"/>
    <mergeCell ref="E145:E151"/>
    <mergeCell ref="D145:D151"/>
    <mergeCell ref="C145:C151"/>
    <mergeCell ref="B145:B151"/>
    <mergeCell ref="A145:A151"/>
    <mergeCell ref="G137:G143"/>
    <mergeCell ref="F137:F143"/>
    <mergeCell ref="E137:E143"/>
    <mergeCell ref="D137:D143"/>
    <mergeCell ref="C137:C143"/>
    <mergeCell ref="A186:I186"/>
    <mergeCell ref="G166:G176"/>
    <mergeCell ref="F166:F176"/>
    <mergeCell ref="E166:E176"/>
    <mergeCell ref="D166:D176"/>
    <mergeCell ref="C166:C176"/>
    <mergeCell ref="B166:B176"/>
    <mergeCell ref="A166:A176"/>
    <mergeCell ref="A177:I177"/>
    <mergeCell ref="G178:G185"/>
    <mergeCell ref="F178:F185"/>
    <mergeCell ref="E178:E185"/>
    <mergeCell ref="D178:D185"/>
    <mergeCell ref="C178:C185"/>
    <mergeCell ref="B178:B185"/>
    <mergeCell ref="A178:A185"/>
    <mergeCell ref="D201:D218"/>
    <mergeCell ref="C201:C218"/>
    <mergeCell ref="B201:B218"/>
    <mergeCell ref="A201:A218"/>
    <mergeCell ref="G187:G199"/>
    <mergeCell ref="F187:F199"/>
    <mergeCell ref="E187:E199"/>
    <mergeCell ref="D187:D199"/>
    <mergeCell ref="C187:C199"/>
    <mergeCell ref="B187:B199"/>
    <mergeCell ref="A187:A199"/>
    <mergeCell ref="A4:V4"/>
    <mergeCell ref="A231:I231"/>
    <mergeCell ref="A232:I232"/>
    <mergeCell ref="A224:I224"/>
    <mergeCell ref="G225:G230"/>
    <mergeCell ref="F225:F230"/>
    <mergeCell ref="E225:E230"/>
    <mergeCell ref="D225:D230"/>
    <mergeCell ref="C225:C230"/>
    <mergeCell ref="B225:B230"/>
    <mergeCell ref="A225:A230"/>
    <mergeCell ref="A165:I165"/>
    <mergeCell ref="A219:I219"/>
    <mergeCell ref="G220:G223"/>
    <mergeCell ref="F220:F223"/>
    <mergeCell ref="E220:E223"/>
    <mergeCell ref="D220:D223"/>
    <mergeCell ref="C220:C223"/>
    <mergeCell ref="B220:B223"/>
    <mergeCell ref="A220:A223"/>
    <mergeCell ref="A200:I200"/>
    <mergeCell ref="G201:G218"/>
    <mergeCell ref="F201:F218"/>
    <mergeCell ref="E201:E218"/>
  </mergeCells>
  <pageMargins left="0.23622047244094491" right="0.23622047244094491" top="0.74803149606299213" bottom="0.74803149606299213" header="0.31496062992125984" footer="0.31496062992125984"/>
  <pageSetup paperSize="309" orientation="landscape" r:id="rId1"/>
  <headerFooter>
    <oddFooter>&amp;C&amp;N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3"/>
  <sheetViews>
    <sheetView tabSelected="1" view="pageLayout" zoomScaleNormal="136" workbookViewId="0">
      <selection activeCell="M10" sqref="M10"/>
    </sheetView>
  </sheetViews>
  <sheetFormatPr baseColWidth="10" defaultColWidth="11" defaultRowHeight="8.25" x14ac:dyDescent="0.15"/>
  <cols>
    <col min="1" max="1" width="2" style="76" customWidth="1"/>
    <col min="2" max="2" width="4.42578125" style="77" customWidth="1"/>
    <col min="3" max="3" width="2.140625" style="77" customWidth="1"/>
    <col min="4" max="4" width="7.7109375" style="77" customWidth="1"/>
    <col min="5" max="5" width="3.42578125" style="77" customWidth="1"/>
    <col min="6" max="6" width="6.5703125" style="77" customWidth="1"/>
    <col min="7" max="7" width="4" style="77" customWidth="1"/>
    <col min="8" max="8" width="6.140625" style="77" customWidth="1"/>
    <col min="9" max="9" width="11.42578125" style="126" customWidth="1"/>
    <col min="10" max="10" width="8.7109375" style="45" customWidth="1"/>
    <col min="11" max="11" width="7.7109375" style="45" customWidth="1"/>
    <col min="12" max="12" width="9" style="45" customWidth="1"/>
    <col min="13" max="13" width="8.7109375" style="45" customWidth="1"/>
    <col min="14" max="14" width="7.42578125" style="45" customWidth="1"/>
    <col min="15" max="15" width="7.7109375" style="45" customWidth="1"/>
    <col min="16" max="16" width="7.42578125" style="45" customWidth="1"/>
    <col min="17" max="18" width="7.5703125" style="45" customWidth="1"/>
    <col min="19" max="19" width="8.42578125" style="45" customWidth="1"/>
    <col min="20" max="20" width="8.7109375" style="45" customWidth="1"/>
    <col min="21" max="21" width="7.85546875" style="45" customWidth="1"/>
    <col min="22" max="22" width="8.28515625" style="45" customWidth="1"/>
    <col min="23" max="16384" width="11" style="77"/>
  </cols>
  <sheetData>
    <row r="1" spans="1:22" ht="9.75" customHeight="1" x14ac:dyDescent="0.15"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22" ht="9.75" customHeight="1" x14ac:dyDescent="0.15"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22" ht="10.5" customHeight="1" x14ac:dyDescent="0.15"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22" ht="12" customHeight="1" x14ac:dyDescent="0.15"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2" s="83" customFormat="1" ht="24" customHeight="1" x14ac:dyDescent="0.25">
      <c r="A5" s="81" t="s">
        <v>0</v>
      </c>
      <c r="B5" s="81"/>
      <c r="C5" s="81" t="s">
        <v>5</v>
      </c>
      <c r="D5" s="81"/>
      <c r="E5" s="81" t="s">
        <v>7</v>
      </c>
      <c r="F5" s="81"/>
      <c r="G5" s="82" t="s">
        <v>1</v>
      </c>
      <c r="H5" s="81" t="s">
        <v>2</v>
      </c>
      <c r="I5" s="81"/>
      <c r="J5" s="75" t="s">
        <v>199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  <c r="P5" s="75" t="s">
        <v>14</v>
      </c>
      <c r="Q5" s="75" t="s">
        <v>15</v>
      </c>
      <c r="R5" s="75" t="s">
        <v>16</v>
      </c>
      <c r="S5" s="75" t="s">
        <v>17</v>
      </c>
      <c r="T5" s="75" t="s">
        <v>18</v>
      </c>
      <c r="U5" s="75" t="s">
        <v>19</v>
      </c>
      <c r="V5" s="75" t="s">
        <v>20</v>
      </c>
    </row>
    <row r="6" spans="1:22" x14ac:dyDescent="0.15">
      <c r="A6" s="84" t="s">
        <v>3</v>
      </c>
      <c r="B6" s="85" t="s">
        <v>4</v>
      </c>
      <c r="C6" s="85" t="s">
        <v>3</v>
      </c>
      <c r="D6" s="85" t="s">
        <v>4</v>
      </c>
      <c r="E6" s="85" t="s">
        <v>6</v>
      </c>
      <c r="F6" s="85" t="s">
        <v>4</v>
      </c>
      <c r="G6" s="85"/>
      <c r="H6" s="85" t="s">
        <v>6</v>
      </c>
      <c r="I6" s="86" t="s">
        <v>4</v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22" x14ac:dyDescent="0.15">
      <c r="A7" s="84"/>
      <c r="B7" s="85"/>
      <c r="C7" s="85"/>
      <c r="D7" s="85"/>
      <c r="E7" s="85"/>
      <c r="F7" s="85"/>
      <c r="G7" s="85"/>
      <c r="H7" s="85"/>
      <c r="I7" s="8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24.75" customHeight="1" x14ac:dyDescent="0.15">
      <c r="A8" s="87">
        <v>1</v>
      </c>
      <c r="B8" s="88" t="s">
        <v>197</v>
      </c>
      <c r="C8" s="89" t="s">
        <v>22</v>
      </c>
      <c r="D8" s="81" t="s">
        <v>198</v>
      </c>
      <c r="E8" s="89">
        <v>101</v>
      </c>
      <c r="F8" s="90" t="s">
        <v>24</v>
      </c>
      <c r="G8" s="91" t="s">
        <v>25</v>
      </c>
      <c r="H8" s="85">
        <v>2121</v>
      </c>
      <c r="I8" s="86" t="s">
        <v>26</v>
      </c>
      <c r="J8" s="39">
        <v>17315.689999999999</v>
      </c>
      <c r="K8" s="39">
        <f>J8/12</f>
        <v>1442.9741666666666</v>
      </c>
      <c r="L8" s="39">
        <f>K8</f>
        <v>1442.9741666666666</v>
      </c>
      <c r="M8" s="39">
        <f t="shared" ref="M8:V8" si="0">L8</f>
        <v>1442.9741666666666</v>
      </c>
      <c r="N8" s="39">
        <f t="shared" si="0"/>
        <v>1442.9741666666666</v>
      </c>
      <c r="O8" s="39">
        <f t="shared" si="0"/>
        <v>1442.9741666666666</v>
      </c>
      <c r="P8" s="39">
        <f t="shared" si="0"/>
        <v>1442.9741666666666</v>
      </c>
      <c r="Q8" s="39">
        <f t="shared" si="0"/>
        <v>1442.9741666666666</v>
      </c>
      <c r="R8" s="39">
        <f t="shared" si="0"/>
        <v>1442.9741666666666</v>
      </c>
      <c r="S8" s="39">
        <f t="shared" si="0"/>
        <v>1442.9741666666666</v>
      </c>
      <c r="T8" s="39">
        <f t="shared" si="0"/>
        <v>1442.9741666666666</v>
      </c>
      <c r="U8" s="39">
        <f t="shared" si="0"/>
        <v>1442.9741666666666</v>
      </c>
      <c r="V8" s="39">
        <f t="shared" si="0"/>
        <v>1442.9741666666666</v>
      </c>
    </row>
    <row r="9" spans="1:22" ht="24.75" customHeight="1" x14ac:dyDescent="0.15">
      <c r="A9" s="87"/>
      <c r="B9" s="88"/>
      <c r="C9" s="89"/>
      <c r="D9" s="81"/>
      <c r="E9" s="89"/>
      <c r="F9" s="90"/>
      <c r="G9" s="91"/>
      <c r="H9" s="85">
        <v>2111</v>
      </c>
      <c r="I9" s="86" t="s">
        <v>208</v>
      </c>
      <c r="J9" s="39">
        <v>4623.3100000000004</v>
      </c>
      <c r="K9" s="39">
        <f t="shared" ref="K9:K16" si="1">J9/12</f>
        <v>385.27583333333337</v>
      </c>
      <c r="L9" s="39">
        <f t="shared" ref="L9:V16" si="2">K9</f>
        <v>385.27583333333337</v>
      </c>
      <c r="M9" s="39">
        <f t="shared" si="2"/>
        <v>385.27583333333337</v>
      </c>
      <c r="N9" s="39">
        <f t="shared" si="2"/>
        <v>385.27583333333337</v>
      </c>
      <c r="O9" s="39">
        <f t="shared" si="2"/>
        <v>385.27583333333337</v>
      </c>
      <c r="P9" s="39">
        <f t="shared" si="2"/>
        <v>385.27583333333337</v>
      </c>
      <c r="Q9" s="39">
        <f t="shared" si="2"/>
        <v>385.27583333333337</v>
      </c>
      <c r="R9" s="39">
        <f t="shared" si="2"/>
        <v>385.27583333333337</v>
      </c>
      <c r="S9" s="39">
        <f t="shared" si="2"/>
        <v>385.27583333333337</v>
      </c>
      <c r="T9" s="39">
        <f t="shared" si="2"/>
        <v>385.27583333333337</v>
      </c>
      <c r="U9" s="39">
        <f t="shared" si="2"/>
        <v>385.27583333333337</v>
      </c>
      <c r="V9" s="39">
        <f t="shared" si="2"/>
        <v>385.27583333333337</v>
      </c>
    </row>
    <row r="10" spans="1:22" ht="24.75" customHeight="1" x14ac:dyDescent="0.15">
      <c r="A10" s="87"/>
      <c r="B10" s="88"/>
      <c r="C10" s="89"/>
      <c r="D10" s="81"/>
      <c r="E10" s="89"/>
      <c r="F10" s="90"/>
      <c r="G10" s="91"/>
      <c r="H10" s="85">
        <v>2141</v>
      </c>
      <c r="I10" s="86" t="s">
        <v>209</v>
      </c>
      <c r="J10" s="39">
        <v>1425.6</v>
      </c>
      <c r="K10" s="39">
        <f t="shared" si="1"/>
        <v>118.8</v>
      </c>
      <c r="L10" s="39">
        <f t="shared" si="2"/>
        <v>118.8</v>
      </c>
      <c r="M10" s="39">
        <f t="shared" si="2"/>
        <v>118.8</v>
      </c>
      <c r="N10" s="39">
        <f t="shared" ref="N10:V10" si="3">M10</f>
        <v>118.8</v>
      </c>
      <c r="O10" s="39">
        <f t="shared" si="3"/>
        <v>118.8</v>
      </c>
      <c r="P10" s="39">
        <f t="shared" si="3"/>
        <v>118.8</v>
      </c>
      <c r="Q10" s="39">
        <f t="shared" si="3"/>
        <v>118.8</v>
      </c>
      <c r="R10" s="39">
        <f t="shared" si="3"/>
        <v>118.8</v>
      </c>
      <c r="S10" s="39">
        <f t="shared" si="3"/>
        <v>118.8</v>
      </c>
      <c r="T10" s="39">
        <f t="shared" si="3"/>
        <v>118.8</v>
      </c>
      <c r="U10" s="39">
        <f t="shared" si="3"/>
        <v>118.8</v>
      </c>
      <c r="V10" s="39">
        <f t="shared" si="3"/>
        <v>118.8</v>
      </c>
    </row>
    <row r="11" spans="1:22" ht="21" customHeight="1" x14ac:dyDescent="0.15">
      <c r="A11" s="87"/>
      <c r="B11" s="88"/>
      <c r="C11" s="89"/>
      <c r="D11" s="81"/>
      <c r="E11" s="89"/>
      <c r="F11" s="90"/>
      <c r="G11" s="91"/>
      <c r="H11" s="85">
        <v>2211</v>
      </c>
      <c r="I11" s="86" t="s">
        <v>28</v>
      </c>
      <c r="J11" s="39">
        <v>48138.080000000002</v>
      </c>
      <c r="K11" s="39">
        <f t="shared" si="1"/>
        <v>4011.5066666666667</v>
      </c>
      <c r="L11" s="39">
        <f t="shared" si="2"/>
        <v>4011.5066666666667</v>
      </c>
      <c r="M11" s="39">
        <f t="shared" si="2"/>
        <v>4011.5066666666667</v>
      </c>
      <c r="N11" s="39">
        <f t="shared" ref="N11:O11" si="4">M11</f>
        <v>4011.5066666666667</v>
      </c>
      <c r="O11" s="39">
        <f t="shared" si="4"/>
        <v>4011.5066666666667</v>
      </c>
      <c r="P11" s="39">
        <f t="shared" ref="P11:V16" si="5">O11</f>
        <v>4011.5066666666667</v>
      </c>
      <c r="Q11" s="39">
        <f t="shared" si="5"/>
        <v>4011.5066666666667</v>
      </c>
      <c r="R11" s="39">
        <f t="shared" si="5"/>
        <v>4011.5066666666667</v>
      </c>
      <c r="S11" s="39">
        <f t="shared" si="5"/>
        <v>4011.5066666666667</v>
      </c>
      <c r="T11" s="39">
        <f t="shared" si="5"/>
        <v>4011.5066666666667</v>
      </c>
      <c r="U11" s="39">
        <f t="shared" si="5"/>
        <v>4011.5066666666667</v>
      </c>
      <c r="V11" s="39">
        <f t="shared" si="5"/>
        <v>4011.5066666666667</v>
      </c>
    </row>
    <row r="12" spans="1:22" ht="21" customHeight="1" x14ac:dyDescent="0.15">
      <c r="A12" s="87"/>
      <c r="B12" s="88"/>
      <c r="C12" s="89"/>
      <c r="D12" s="81"/>
      <c r="E12" s="89"/>
      <c r="F12" s="90"/>
      <c r="G12" s="91"/>
      <c r="H12" s="85">
        <v>3361</v>
      </c>
      <c r="I12" s="82" t="s">
        <v>29</v>
      </c>
      <c r="J12" s="39">
        <v>1302.72</v>
      </c>
      <c r="K12" s="39">
        <f t="shared" si="1"/>
        <v>108.56</v>
      </c>
      <c r="L12" s="39">
        <f t="shared" si="2"/>
        <v>108.56</v>
      </c>
      <c r="M12" s="39">
        <f t="shared" si="2"/>
        <v>108.56</v>
      </c>
      <c r="N12" s="39">
        <f t="shared" ref="N12:O12" si="6">M12</f>
        <v>108.56</v>
      </c>
      <c r="O12" s="39">
        <f t="shared" si="6"/>
        <v>108.56</v>
      </c>
      <c r="P12" s="39">
        <f t="shared" si="5"/>
        <v>108.56</v>
      </c>
      <c r="Q12" s="39">
        <f t="shared" si="5"/>
        <v>108.56</v>
      </c>
      <c r="R12" s="39">
        <f t="shared" si="5"/>
        <v>108.56</v>
      </c>
      <c r="S12" s="39">
        <f t="shared" si="5"/>
        <v>108.56</v>
      </c>
      <c r="T12" s="39">
        <f t="shared" si="5"/>
        <v>108.56</v>
      </c>
      <c r="U12" s="39">
        <f t="shared" si="5"/>
        <v>108.56</v>
      </c>
      <c r="V12" s="39">
        <f t="shared" si="5"/>
        <v>108.56</v>
      </c>
    </row>
    <row r="13" spans="1:22" ht="18.75" customHeight="1" x14ac:dyDescent="0.15">
      <c r="A13" s="87"/>
      <c r="B13" s="88"/>
      <c r="C13" s="89"/>
      <c r="D13" s="81"/>
      <c r="E13" s="89"/>
      <c r="F13" s="90"/>
      <c r="G13" s="91"/>
      <c r="H13" s="85">
        <v>2611</v>
      </c>
      <c r="I13" s="86" t="s">
        <v>85</v>
      </c>
      <c r="J13" s="39">
        <v>136719.45000000001</v>
      </c>
      <c r="K13" s="39">
        <f t="shared" si="1"/>
        <v>11393.2875</v>
      </c>
      <c r="L13" s="39">
        <f t="shared" si="2"/>
        <v>11393.2875</v>
      </c>
      <c r="M13" s="39">
        <f t="shared" si="2"/>
        <v>11393.2875</v>
      </c>
      <c r="N13" s="39">
        <f t="shared" ref="N13:O13" si="7">M13</f>
        <v>11393.2875</v>
      </c>
      <c r="O13" s="39">
        <f t="shared" si="7"/>
        <v>11393.2875</v>
      </c>
      <c r="P13" s="39">
        <f t="shared" si="5"/>
        <v>11393.2875</v>
      </c>
      <c r="Q13" s="39">
        <f t="shared" si="5"/>
        <v>11393.2875</v>
      </c>
      <c r="R13" s="39">
        <f t="shared" si="5"/>
        <v>11393.2875</v>
      </c>
      <c r="S13" s="39">
        <f t="shared" si="5"/>
        <v>11393.2875</v>
      </c>
      <c r="T13" s="39">
        <f t="shared" si="5"/>
        <v>11393.2875</v>
      </c>
      <c r="U13" s="39">
        <f t="shared" si="5"/>
        <v>11393.2875</v>
      </c>
      <c r="V13" s="39">
        <f t="shared" si="5"/>
        <v>11393.2875</v>
      </c>
    </row>
    <row r="14" spans="1:22" ht="21" customHeight="1" x14ac:dyDescent="0.15">
      <c r="A14" s="87"/>
      <c r="B14" s="88"/>
      <c r="C14" s="89"/>
      <c r="D14" s="81"/>
      <c r="E14" s="89"/>
      <c r="F14" s="90"/>
      <c r="G14" s="91"/>
      <c r="H14" s="85">
        <v>3612</v>
      </c>
      <c r="I14" s="86" t="s">
        <v>31</v>
      </c>
      <c r="J14" s="39">
        <v>192</v>
      </c>
      <c r="K14" s="39">
        <f t="shared" si="1"/>
        <v>16</v>
      </c>
      <c r="L14" s="39">
        <f t="shared" si="2"/>
        <v>16</v>
      </c>
      <c r="M14" s="39">
        <f t="shared" si="2"/>
        <v>16</v>
      </c>
      <c r="N14" s="39">
        <f t="shared" ref="N14:O14" si="8">M14</f>
        <v>16</v>
      </c>
      <c r="O14" s="39">
        <f t="shared" si="8"/>
        <v>16</v>
      </c>
      <c r="P14" s="39">
        <f t="shared" si="5"/>
        <v>16</v>
      </c>
      <c r="Q14" s="39">
        <f t="shared" si="5"/>
        <v>16</v>
      </c>
      <c r="R14" s="39">
        <f t="shared" si="5"/>
        <v>16</v>
      </c>
      <c r="S14" s="39">
        <f t="shared" si="5"/>
        <v>16</v>
      </c>
      <c r="T14" s="39">
        <f t="shared" si="5"/>
        <v>16</v>
      </c>
      <c r="U14" s="39">
        <f t="shared" si="5"/>
        <v>16</v>
      </c>
      <c r="V14" s="39">
        <f t="shared" si="5"/>
        <v>16</v>
      </c>
    </row>
    <row r="15" spans="1:22" ht="21" customHeight="1" x14ac:dyDescent="0.15">
      <c r="A15" s="87"/>
      <c r="B15" s="88"/>
      <c r="C15" s="89"/>
      <c r="D15" s="81"/>
      <c r="E15" s="89"/>
      <c r="F15" s="90"/>
      <c r="G15" s="91"/>
      <c r="H15" s="85">
        <v>3751</v>
      </c>
      <c r="I15" s="86" t="s">
        <v>32</v>
      </c>
      <c r="J15" s="39">
        <v>28776</v>
      </c>
      <c r="K15" s="39">
        <f t="shared" si="1"/>
        <v>2398</v>
      </c>
      <c r="L15" s="39">
        <f t="shared" si="2"/>
        <v>2398</v>
      </c>
      <c r="M15" s="39">
        <f t="shared" si="2"/>
        <v>2398</v>
      </c>
      <c r="N15" s="39">
        <f t="shared" ref="N15:O15" si="9">M15</f>
        <v>2398</v>
      </c>
      <c r="O15" s="39">
        <f t="shared" si="9"/>
        <v>2398</v>
      </c>
      <c r="P15" s="39">
        <f t="shared" si="5"/>
        <v>2398</v>
      </c>
      <c r="Q15" s="39">
        <f t="shared" si="5"/>
        <v>2398</v>
      </c>
      <c r="R15" s="39">
        <f t="shared" si="5"/>
        <v>2398</v>
      </c>
      <c r="S15" s="39">
        <f t="shared" si="5"/>
        <v>2398</v>
      </c>
      <c r="T15" s="39">
        <f t="shared" si="5"/>
        <v>2398</v>
      </c>
      <c r="U15" s="39">
        <f t="shared" si="5"/>
        <v>2398</v>
      </c>
      <c r="V15" s="39">
        <f t="shared" si="5"/>
        <v>2398</v>
      </c>
    </row>
    <row r="16" spans="1:22" ht="21" customHeight="1" x14ac:dyDescent="0.15">
      <c r="A16" s="92"/>
      <c r="B16" s="82"/>
      <c r="C16" s="93"/>
      <c r="D16" s="82"/>
      <c r="E16" s="93"/>
      <c r="F16" s="82"/>
      <c r="G16" s="93"/>
      <c r="H16" s="85">
        <v>4411</v>
      </c>
      <c r="I16" s="86" t="s">
        <v>59</v>
      </c>
      <c r="J16" s="39">
        <v>232870.1</v>
      </c>
      <c r="K16" s="39">
        <f t="shared" si="1"/>
        <v>19405.841666666667</v>
      </c>
      <c r="L16" s="39">
        <f t="shared" si="2"/>
        <v>19405.841666666667</v>
      </c>
      <c r="M16" s="39">
        <f t="shared" si="2"/>
        <v>19405.841666666667</v>
      </c>
      <c r="N16" s="39">
        <f t="shared" ref="N16:O16" si="10">M16</f>
        <v>19405.841666666667</v>
      </c>
      <c r="O16" s="39">
        <f t="shared" si="10"/>
        <v>19405.841666666667</v>
      </c>
      <c r="P16" s="39">
        <f t="shared" si="5"/>
        <v>19405.841666666667</v>
      </c>
      <c r="Q16" s="39">
        <f t="shared" si="5"/>
        <v>19405.841666666667</v>
      </c>
      <c r="R16" s="39">
        <f t="shared" si="5"/>
        <v>19405.841666666667</v>
      </c>
      <c r="S16" s="39">
        <f t="shared" si="5"/>
        <v>19405.841666666667</v>
      </c>
      <c r="T16" s="39">
        <f t="shared" si="5"/>
        <v>19405.841666666667</v>
      </c>
      <c r="U16" s="39">
        <f t="shared" si="5"/>
        <v>19405.841666666667</v>
      </c>
      <c r="V16" s="39">
        <f t="shared" si="5"/>
        <v>19405.841666666667</v>
      </c>
    </row>
    <row r="17" spans="1:22" ht="21" customHeight="1" x14ac:dyDescent="0.15">
      <c r="A17" s="94" t="s">
        <v>33</v>
      </c>
      <c r="B17" s="94"/>
      <c r="C17" s="94"/>
      <c r="D17" s="94"/>
      <c r="E17" s="94"/>
      <c r="F17" s="94"/>
      <c r="G17" s="94"/>
      <c r="H17" s="94"/>
      <c r="I17" s="94"/>
      <c r="J17" s="39">
        <f t="shared" ref="J17:V17" si="11">SUM(J8:J16)</f>
        <v>471362.95</v>
      </c>
      <c r="K17" s="39">
        <f t="shared" si="11"/>
        <v>39280.245833333334</v>
      </c>
      <c r="L17" s="39">
        <f t="shared" si="11"/>
        <v>39280.245833333334</v>
      </c>
      <c r="M17" s="39">
        <f t="shared" si="11"/>
        <v>39280.245833333334</v>
      </c>
      <c r="N17" s="39">
        <f t="shared" si="11"/>
        <v>39280.245833333334</v>
      </c>
      <c r="O17" s="39">
        <f t="shared" si="11"/>
        <v>39280.245833333334</v>
      </c>
      <c r="P17" s="39">
        <f t="shared" si="11"/>
        <v>39280.245833333334</v>
      </c>
      <c r="Q17" s="39">
        <f t="shared" si="11"/>
        <v>39280.245833333334</v>
      </c>
      <c r="R17" s="39">
        <f t="shared" si="11"/>
        <v>39280.245833333334</v>
      </c>
      <c r="S17" s="39">
        <f t="shared" si="11"/>
        <v>39280.245833333334</v>
      </c>
      <c r="T17" s="39">
        <f t="shared" si="11"/>
        <v>39280.245833333334</v>
      </c>
      <c r="U17" s="39">
        <f t="shared" si="11"/>
        <v>39280.245833333334</v>
      </c>
      <c r="V17" s="39">
        <f t="shared" si="11"/>
        <v>39280.245833333334</v>
      </c>
    </row>
    <row r="18" spans="1:22" ht="21" customHeight="1" x14ac:dyDescent="0.15">
      <c r="A18" s="87">
        <v>1</v>
      </c>
      <c r="B18" s="88" t="s">
        <v>197</v>
      </c>
      <c r="C18" s="89" t="s">
        <v>45</v>
      </c>
      <c r="D18" s="81" t="s">
        <v>46</v>
      </c>
      <c r="E18" s="89">
        <v>101</v>
      </c>
      <c r="F18" s="91" t="s">
        <v>24</v>
      </c>
      <c r="G18" s="91" t="s">
        <v>25</v>
      </c>
      <c r="H18" s="85">
        <v>2211</v>
      </c>
      <c r="I18" s="86" t="s">
        <v>28</v>
      </c>
      <c r="J18" s="39">
        <v>6050.12</v>
      </c>
      <c r="K18" s="39">
        <f t="shared" ref="K18:K24" si="12">J18/12</f>
        <v>504.17666666666668</v>
      </c>
      <c r="L18" s="39">
        <f t="shared" ref="L18:V24" si="13">K18</f>
        <v>504.17666666666668</v>
      </c>
      <c r="M18" s="39">
        <f t="shared" si="13"/>
        <v>504.17666666666668</v>
      </c>
      <c r="N18" s="39">
        <f t="shared" si="13"/>
        <v>504.17666666666668</v>
      </c>
      <c r="O18" s="39">
        <f t="shared" si="13"/>
        <v>504.17666666666668</v>
      </c>
      <c r="P18" s="39">
        <f t="shared" si="13"/>
        <v>504.17666666666668</v>
      </c>
      <c r="Q18" s="39">
        <f t="shared" si="13"/>
        <v>504.17666666666668</v>
      </c>
      <c r="R18" s="39">
        <f t="shared" si="13"/>
        <v>504.17666666666668</v>
      </c>
      <c r="S18" s="39">
        <f t="shared" si="13"/>
        <v>504.17666666666668</v>
      </c>
      <c r="T18" s="39">
        <f t="shared" si="13"/>
        <v>504.17666666666668</v>
      </c>
      <c r="U18" s="39">
        <f t="shared" si="13"/>
        <v>504.17666666666668</v>
      </c>
      <c r="V18" s="39">
        <f t="shared" si="13"/>
        <v>504.17666666666668</v>
      </c>
    </row>
    <row r="19" spans="1:22" ht="21" customHeight="1" x14ac:dyDescent="0.15">
      <c r="A19" s="87"/>
      <c r="B19" s="88"/>
      <c r="C19" s="89"/>
      <c r="D19" s="81"/>
      <c r="E19" s="89"/>
      <c r="F19" s="91"/>
      <c r="G19" s="91"/>
      <c r="H19" s="85">
        <v>3111</v>
      </c>
      <c r="I19" s="86" t="s">
        <v>36</v>
      </c>
      <c r="J19" s="39">
        <v>43360.800000000003</v>
      </c>
      <c r="K19" s="39">
        <f t="shared" si="12"/>
        <v>3613.4</v>
      </c>
      <c r="L19" s="39">
        <f t="shared" si="13"/>
        <v>3613.4</v>
      </c>
      <c r="M19" s="39">
        <f t="shared" si="13"/>
        <v>3613.4</v>
      </c>
      <c r="N19" s="39">
        <f t="shared" si="13"/>
        <v>3613.4</v>
      </c>
      <c r="O19" s="39">
        <f t="shared" si="13"/>
        <v>3613.4</v>
      </c>
      <c r="P19" s="39">
        <f t="shared" si="13"/>
        <v>3613.4</v>
      </c>
      <c r="Q19" s="39">
        <f t="shared" si="13"/>
        <v>3613.4</v>
      </c>
      <c r="R19" s="39">
        <f t="shared" si="13"/>
        <v>3613.4</v>
      </c>
      <c r="S19" s="39">
        <f t="shared" si="13"/>
        <v>3613.4</v>
      </c>
      <c r="T19" s="39">
        <f t="shared" si="13"/>
        <v>3613.4</v>
      </c>
      <c r="U19" s="39">
        <f t="shared" si="13"/>
        <v>3613.4</v>
      </c>
      <c r="V19" s="39">
        <f t="shared" si="13"/>
        <v>3613.4</v>
      </c>
    </row>
    <row r="20" spans="1:22" ht="21" customHeight="1" x14ac:dyDescent="0.15">
      <c r="A20" s="87"/>
      <c r="B20" s="88"/>
      <c r="C20" s="89"/>
      <c r="D20" s="81"/>
      <c r="E20" s="89"/>
      <c r="F20" s="91"/>
      <c r="G20" s="91"/>
      <c r="H20" s="85">
        <v>3141</v>
      </c>
      <c r="I20" s="86" t="s">
        <v>37</v>
      </c>
      <c r="J20" s="39">
        <v>6195.61</v>
      </c>
      <c r="K20" s="39">
        <f t="shared" si="12"/>
        <v>516.30083333333334</v>
      </c>
      <c r="L20" s="39">
        <f t="shared" si="13"/>
        <v>516.30083333333334</v>
      </c>
      <c r="M20" s="39">
        <f t="shared" si="13"/>
        <v>516.30083333333334</v>
      </c>
      <c r="N20" s="39">
        <f t="shared" si="13"/>
        <v>516.30083333333334</v>
      </c>
      <c r="O20" s="39">
        <f t="shared" si="13"/>
        <v>516.30083333333334</v>
      </c>
      <c r="P20" s="39">
        <f t="shared" si="13"/>
        <v>516.30083333333334</v>
      </c>
      <c r="Q20" s="39">
        <f t="shared" si="13"/>
        <v>516.30083333333334</v>
      </c>
      <c r="R20" s="39">
        <f t="shared" si="13"/>
        <v>516.30083333333334</v>
      </c>
      <c r="S20" s="39">
        <f t="shared" si="13"/>
        <v>516.30083333333334</v>
      </c>
      <c r="T20" s="39">
        <f t="shared" si="13"/>
        <v>516.30083333333334</v>
      </c>
      <c r="U20" s="39">
        <f t="shared" si="13"/>
        <v>516.30083333333334</v>
      </c>
      <c r="V20" s="39">
        <f t="shared" si="13"/>
        <v>516.30083333333334</v>
      </c>
    </row>
    <row r="21" spans="1:22" ht="21" customHeight="1" x14ac:dyDescent="0.15">
      <c r="A21" s="87"/>
      <c r="B21" s="88"/>
      <c r="C21" s="89"/>
      <c r="D21" s="81"/>
      <c r="E21" s="89"/>
      <c r="F21" s="91"/>
      <c r="G21" s="91"/>
      <c r="H21" s="85">
        <v>3151</v>
      </c>
      <c r="I21" s="86" t="s">
        <v>38</v>
      </c>
      <c r="J21" s="39">
        <v>3092.4</v>
      </c>
      <c r="K21" s="39">
        <f t="shared" si="12"/>
        <v>257.7</v>
      </c>
      <c r="L21" s="39">
        <f t="shared" si="13"/>
        <v>257.7</v>
      </c>
      <c r="M21" s="39">
        <f t="shared" si="13"/>
        <v>257.7</v>
      </c>
      <c r="N21" s="39">
        <f t="shared" si="13"/>
        <v>257.7</v>
      </c>
      <c r="O21" s="39">
        <f t="shared" si="13"/>
        <v>257.7</v>
      </c>
      <c r="P21" s="39">
        <f t="shared" si="13"/>
        <v>257.7</v>
      </c>
      <c r="Q21" s="39">
        <f t="shared" si="13"/>
        <v>257.7</v>
      </c>
      <c r="R21" s="39">
        <f t="shared" si="13"/>
        <v>257.7</v>
      </c>
      <c r="S21" s="39">
        <f t="shared" si="13"/>
        <v>257.7</v>
      </c>
      <c r="T21" s="39">
        <f t="shared" si="13"/>
        <v>257.7</v>
      </c>
      <c r="U21" s="39">
        <f t="shared" si="13"/>
        <v>257.7</v>
      </c>
      <c r="V21" s="39">
        <f t="shared" si="13"/>
        <v>257.7</v>
      </c>
    </row>
    <row r="22" spans="1:22" ht="21" customHeight="1" x14ac:dyDescent="0.15">
      <c r="A22" s="87"/>
      <c r="B22" s="88"/>
      <c r="C22" s="89"/>
      <c r="D22" s="81"/>
      <c r="E22" s="89"/>
      <c r="F22" s="91"/>
      <c r="G22" s="91"/>
      <c r="H22" s="85">
        <v>3221</v>
      </c>
      <c r="I22" s="86" t="s">
        <v>39</v>
      </c>
      <c r="J22" s="39">
        <v>27577.37</v>
      </c>
      <c r="K22" s="39">
        <f t="shared" si="12"/>
        <v>2298.1141666666667</v>
      </c>
      <c r="L22" s="39">
        <f t="shared" si="13"/>
        <v>2298.1141666666667</v>
      </c>
      <c r="M22" s="39">
        <f t="shared" si="13"/>
        <v>2298.1141666666667</v>
      </c>
      <c r="N22" s="39">
        <f t="shared" si="13"/>
        <v>2298.1141666666667</v>
      </c>
      <c r="O22" s="39">
        <f t="shared" si="13"/>
        <v>2298.1141666666667</v>
      </c>
      <c r="P22" s="39">
        <f t="shared" si="13"/>
        <v>2298.1141666666667</v>
      </c>
      <c r="Q22" s="39">
        <f t="shared" si="13"/>
        <v>2298.1141666666667</v>
      </c>
      <c r="R22" s="39">
        <f t="shared" si="13"/>
        <v>2298.1141666666667</v>
      </c>
      <c r="S22" s="39">
        <f t="shared" si="13"/>
        <v>2298.1141666666667</v>
      </c>
      <c r="T22" s="39">
        <f t="shared" si="13"/>
        <v>2298.1141666666667</v>
      </c>
      <c r="U22" s="39">
        <f t="shared" si="13"/>
        <v>2298.1141666666667</v>
      </c>
      <c r="V22" s="39">
        <f t="shared" si="13"/>
        <v>2298.1141666666667</v>
      </c>
    </row>
    <row r="23" spans="1:22" ht="21" customHeight="1" x14ac:dyDescent="0.15">
      <c r="A23" s="87"/>
      <c r="B23" s="88"/>
      <c r="C23" s="89"/>
      <c r="D23" s="81"/>
      <c r="E23" s="89"/>
      <c r="F23" s="91"/>
      <c r="G23" s="91"/>
      <c r="H23" s="85">
        <v>3791</v>
      </c>
      <c r="I23" s="86" t="s">
        <v>42</v>
      </c>
      <c r="J23" s="39">
        <v>180</v>
      </c>
      <c r="K23" s="39">
        <f t="shared" si="12"/>
        <v>15</v>
      </c>
      <c r="L23" s="39">
        <f t="shared" si="13"/>
        <v>15</v>
      </c>
      <c r="M23" s="39">
        <f t="shared" si="13"/>
        <v>15</v>
      </c>
      <c r="N23" s="39">
        <f t="shared" si="13"/>
        <v>15</v>
      </c>
      <c r="O23" s="39">
        <f t="shared" si="13"/>
        <v>15</v>
      </c>
      <c r="P23" s="39">
        <f t="shared" si="13"/>
        <v>15</v>
      </c>
      <c r="Q23" s="39">
        <f t="shared" si="13"/>
        <v>15</v>
      </c>
      <c r="R23" s="39">
        <f t="shared" si="13"/>
        <v>15</v>
      </c>
      <c r="S23" s="39">
        <f t="shared" si="13"/>
        <v>15</v>
      </c>
      <c r="T23" s="39">
        <f t="shared" si="13"/>
        <v>15</v>
      </c>
      <c r="U23" s="39">
        <f t="shared" si="13"/>
        <v>15</v>
      </c>
      <c r="V23" s="39">
        <f t="shared" si="13"/>
        <v>15</v>
      </c>
    </row>
    <row r="24" spans="1:22" ht="21" customHeight="1" x14ac:dyDescent="0.15">
      <c r="A24" s="87"/>
      <c r="B24" s="88"/>
      <c r="C24" s="89"/>
      <c r="D24" s="81"/>
      <c r="E24" s="89"/>
      <c r="F24" s="91"/>
      <c r="G24" s="91"/>
      <c r="H24" s="85">
        <v>3821</v>
      </c>
      <c r="I24" s="86" t="s">
        <v>57</v>
      </c>
      <c r="J24" s="39">
        <v>63431.75</v>
      </c>
      <c r="K24" s="39">
        <f t="shared" si="12"/>
        <v>5285.979166666667</v>
      </c>
      <c r="L24" s="39">
        <f t="shared" si="13"/>
        <v>5285.979166666667</v>
      </c>
      <c r="M24" s="39">
        <f t="shared" si="13"/>
        <v>5285.979166666667</v>
      </c>
      <c r="N24" s="39">
        <f t="shared" si="13"/>
        <v>5285.979166666667</v>
      </c>
      <c r="O24" s="39">
        <f t="shared" si="13"/>
        <v>5285.979166666667</v>
      </c>
      <c r="P24" s="39">
        <f t="shared" si="13"/>
        <v>5285.979166666667</v>
      </c>
      <c r="Q24" s="39">
        <f t="shared" si="13"/>
        <v>5285.979166666667</v>
      </c>
      <c r="R24" s="39">
        <f t="shared" si="13"/>
        <v>5285.979166666667</v>
      </c>
      <c r="S24" s="39">
        <f t="shared" si="13"/>
        <v>5285.979166666667</v>
      </c>
      <c r="T24" s="39">
        <f t="shared" si="13"/>
        <v>5285.979166666667</v>
      </c>
      <c r="U24" s="39">
        <f t="shared" si="13"/>
        <v>5285.979166666667</v>
      </c>
      <c r="V24" s="39">
        <f t="shared" si="13"/>
        <v>5285.979166666667</v>
      </c>
    </row>
    <row r="25" spans="1:22" ht="21" customHeight="1" x14ac:dyDescent="0.15">
      <c r="A25" s="95" t="s">
        <v>33</v>
      </c>
      <c r="B25" s="95"/>
      <c r="C25" s="95"/>
      <c r="D25" s="95"/>
      <c r="E25" s="95"/>
      <c r="F25" s="95"/>
      <c r="G25" s="95"/>
      <c r="H25" s="95"/>
      <c r="I25" s="95"/>
      <c r="J25" s="39">
        <f t="shared" ref="J25:V25" si="14">SUM(J18:J24)</f>
        <v>149888.04999999999</v>
      </c>
      <c r="K25" s="39">
        <f t="shared" si="14"/>
        <v>12490.670833333334</v>
      </c>
      <c r="L25" s="39">
        <f t="shared" si="14"/>
        <v>12490.670833333334</v>
      </c>
      <c r="M25" s="39">
        <f t="shared" si="14"/>
        <v>12490.670833333334</v>
      </c>
      <c r="N25" s="39">
        <f t="shared" si="14"/>
        <v>12490.670833333334</v>
      </c>
      <c r="O25" s="39">
        <f t="shared" si="14"/>
        <v>12490.670833333334</v>
      </c>
      <c r="P25" s="39">
        <f t="shared" si="14"/>
        <v>12490.670833333334</v>
      </c>
      <c r="Q25" s="39">
        <f t="shared" si="14"/>
        <v>12490.670833333334</v>
      </c>
      <c r="R25" s="39">
        <f t="shared" si="14"/>
        <v>12490.670833333334</v>
      </c>
      <c r="S25" s="39">
        <f t="shared" si="14"/>
        <v>12490.670833333334</v>
      </c>
      <c r="T25" s="39">
        <f t="shared" si="14"/>
        <v>12490.670833333334</v>
      </c>
      <c r="U25" s="39">
        <f t="shared" si="14"/>
        <v>12490.670833333334</v>
      </c>
      <c r="V25" s="39">
        <f t="shared" si="14"/>
        <v>12490.670833333334</v>
      </c>
    </row>
    <row r="26" spans="1:22" ht="21" customHeight="1" x14ac:dyDescent="0.15">
      <c r="A26" s="87">
        <v>1</v>
      </c>
      <c r="B26" s="88" t="s">
        <v>197</v>
      </c>
      <c r="C26" s="89" t="s">
        <v>62</v>
      </c>
      <c r="D26" s="81" t="s">
        <v>178</v>
      </c>
      <c r="E26" s="89">
        <v>102</v>
      </c>
      <c r="F26" s="88" t="s">
        <v>64</v>
      </c>
      <c r="G26" s="91" t="s">
        <v>25</v>
      </c>
      <c r="H26" s="85">
        <v>2211</v>
      </c>
      <c r="I26" s="86" t="s">
        <v>28</v>
      </c>
      <c r="J26" s="39">
        <v>1447.2</v>
      </c>
      <c r="K26" s="39">
        <f t="shared" ref="K26:K29" si="15">J26/12</f>
        <v>120.60000000000001</v>
      </c>
      <c r="L26" s="39">
        <f t="shared" ref="L26:V29" si="16">K26</f>
        <v>120.60000000000001</v>
      </c>
      <c r="M26" s="39">
        <f t="shared" si="16"/>
        <v>120.60000000000001</v>
      </c>
      <c r="N26" s="39">
        <f t="shared" si="16"/>
        <v>120.60000000000001</v>
      </c>
      <c r="O26" s="39">
        <f t="shared" si="16"/>
        <v>120.60000000000001</v>
      </c>
      <c r="P26" s="39">
        <f t="shared" si="16"/>
        <v>120.60000000000001</v>
      </c>
      <c r="Q26" s="39">
        <f t="shared" si="16"/>
        <v>120.60000000000001</v>
      </c>
      <c r="R26" s="39">
        <f t="shared" si="16"/>
        <v>120.60000000000001</v>
      </c>
      <c r="S26" s="39">
        <f t="shared" si="16"/>
        <v>120.60000000000001</v>
      </c>
      <c r="T26" s="39">
        <f t="shared" si="16"/>
        <v>120.60000000000001</v>
      </c>
      <c r="U26" s="39">
        <f t="shared" si="16"/>
        <v>120.60000000000001</v>
      </c>
      <c r="V26" s="39">
        <f t="shared" si="16"/>
        <v>120.60000000000001</v>
      </c>
    </row>
    <row r="27" spans="1:22" ht="21" customHeight="1" x14ac:dyDescent="0.15">
      <c r="A27" s="87"/>
      <c r="B27" s="88"/>
      <c r="C27" s="89"/>
      <c r="D27" s="81"/>
      <c r="E27" s="89"/>
      <c r="F27" s="88"/>
      <c r="G27" s="91"/>
      <c r="H27" s="85">
        <v>2491</v>
      </c>
      <c r="I27" s="96" t="s">
        <v>51</v>
      </c>
      <c r="J27" s="39">
        <v>180.95</v>
      </c>
      <c r="K27" s="39">
        <f t="shared" si="15"/>
        <v>15.079166666666666</v>
      </c>
      <c r="L27" s="39">
        <f t="shared" si="16"/>
        <v>15.079166666666666</v>
      </c>
      <c r="M27" s="39">
        <f t="shared" ref="M27:V27" si="17">L27</f>
        <v>15.079166666666666</v>
      </c>
      <c r="N27" s="39">
        <f t="shared" si="17"/>
        <v>15.079166666666666</v>
      </c>
      <c r="O27" s="39">
        <f t="shared" si="17"/>
        <v>15.079166666666666</v>
      </c>
      <c r="P27" s="39">
        <f t="shared" si="17"/>
        <v>15.079166666666666</v>
      </c>
      <c r="Q27" s="39">
        <f t="shared" si="17"/>
        <v>15.079166666666666</v>
      </c>
      <c r="R27" s="39">
        <f t="shared" si="17"/>
        <v>15.079166666666666</v>
      </c>
      <c r="S27" s="39">
        <f t="shared" si="17"/>
        <v>15.079166666666666</v>
      </c>
      <c r="T27" s="39">
        <f t="shared" si="17"/>
        <v>15.079166666666666</v>
      </c>
      <c r="U27" s="39">
        <f t="shared" si="17"/>
        <v>15.079166666666666</v>
      </c>
      <c r="V27" s="39">
        <f t="shared" si="17"/>
        <v>15.079166666666666</v>
      </c>
    </row>
    <row r="28" spans="1:22" ht="21" customHeight="1" x14ac:dyDescent="0.15">
      <c r="A28" s="87"/>
      <c r="B28" s="88"/>
      <c r="C28" s="89"/>
      <c r="D28" s="81"/>
      <c r="E28" s="89"/>
      <c r="F28" s="88"/>
      <c r="G28" s="91"/>
      <c r="H28" s="85">
        <v>2611</v>
      </c>
      <c r="I28" s="86" t="s">
        <v>85</v>
      </c>
      <c r="J28" s="39">
        <v>20363.84</v>
      </c>
      <c r="K28" s="39">
        <f t="shared" si="15"/>
        <v>1696.9866666666667</v>
      </c>
      <c r="L28" s="39">
        <f t="shared" si="16"/>
        <v>1696.9866666666667</v>
      </c>
      <c r="M28" s="39">
        <f t="shared" ref="M28:V30" si="18">L28</f>
        <v>1696.9866666666667</v>
      </c>
      <c r="N28" s="39">
        <f t="shared" si="18"/>
        <v>1696.9866666666667</v>
      </c>
      <c r="O28" s="39">
        <f t="shared" si="18"/>
        <v>1696.9866666666667</v>
      </c>
      <c r="P28" s="39">
        <f t="shared" si="18"/>
        <v>1696.9866666666667</v>
      </c>
      <c r="Q28" s="39">
        <f t="shared" si="18"/>
        <v>1696.9866666666667</v>
      </c>
      <c r="R28" s="39">
        <f t="shared" si="18"/>
        <v>1696.9866666666667</v>
      </c>
      <c r="S28" s="39">
        <f t="shared" si="18"/>
        <v>1696.9866666666667</v>
      </c>
      <c r="T28" s="39">
        <f t="shared" si="18"/>
        <v>1696.9866666666667</v>
      </c>
      <c r="U28" s="39">
        <f t="shared" si="18"/>
        <v>1696.9866666666667</v>
      </c>
      <c r="V28" s="39">
        <f t="shared" si="18"/>
        <v>1696.9866666666667</v>
      </c>
    </row>
    <row r="29" spans="1:22" ht="21" customHeight="1" x14ac:dyDescent="0.15">
      <c r="A29" s="87"/>
      <c r="B29" s="88"/>
      <c r="C29" s="89"/>
      <c r="D29" s="81"/>
      <c r="E29" s="89"/>
      <c r="F29" s="88"/>
      <c r="G29" s="91"/>
      <c r="H29" s="85">
        <v>2741</v>
      </c>
      <c r="I29" s="86" t="s">
        <v>35</v>
      </c>
      <c r="J29" s="39">
        <v>1568.22</v>
      </c>
      <c r="K29" s="39">
        <f t="shared" si="15"/>
        <v>130.685</v>
      </c>
      <c r="L29" s="39">
        <f t="shared" si="16"/>
        <v>130.685</v>
      </c>
      <c r="M29" s="39">
        <f t="shared" si="18"/>
        <v>130.685</v>
      </c>
      <c r="N29" s="39">
        <f t="shared" si="18"/>
        <v>130.685</v>
      </c>
      <c r="O29" s="39">
        <f t="shared" si="18"/>
        <v>130.685</v>
      </c>
      <c r="P29" s="39">
        <f t="shared" si="18"/>
        <v>130.685</v>
      </c>
      <c r="Q29" s="39">
        <f t="shared" si="18"/>
        <v>130.685</v>
      </c>
      <c r="R29" s="39">
        <f t="shared" si="18"/>
        <v>130.685</v>
      </c>
      <c r="S29" s="39">
        <f t="shared" si="18"/>
        <v>130.685</v>
      </c>
      <c r="T29" s="39">
        <f t="shared" si="18"/>
        <v>130.685</v>
      </c>
      <c r="U29" s="39">
        <f t="shared" si="18"/>
        <v>130.685</v>
      </c>
      <c r="V29" s="39">
        <f t="shared" si="18"/>
        <v>130.685</v>
      </c>
    </row>
    <row r="30" spans="1:22" ht="21" customHeight="1" x14ac:dyDescent="0.15">
      <c r="A30" s="87"/>
      <c r="B30" s="88"/>
      <c r="C30" s="89"/>
      <c r="D30" s="81"/>
      <c r="E30" s="89"/>
      <c r="F30" s="88"/>
      <c r="G30" s="91"/>
      <c r="H30" s="85">
        <v>3291</v>
      </c>
      <c r="I30" s="86" t="s">
        <v>54</v>
      </c>
      <c r="J30" s="39">
        <v>709.92</v>
      </c>
      <c r="K30" s="39">
        <f t="shared" ref="K30:K34" si="19">J30/12</f>
        <v>59.16</v>
      </c>
      <c r="L30" s="39">
        <f t="shared" ref="L30:L31" si="20">K30</f>
        <v>59.16</v>
      </c>
      <c r="M30" s="39">
        <f t="shared" si="18"/>
        <v>59.16</v>
      </c>
      <c r="N30" s="39">
        <f t="shared" si="18"/>
        <v>59.16</v>
      </c>
      <c r="O30" s="39">
        <f t="shared" si="18"/>
        <v>59.16</v>
      </c>
      <c r="P30" s="39">
        <f t="shared" si="18"/>
        <v>59.16</v>
      </c>
      <c r="Q30" s="39">
        <f t="shared" si="18"/>
        <v>59.16</v>
      </c>
      <c r="R30" s="39">
        <f t="shared" si="18"/>
        <v>59.16</v>
      </c>
      <c r="S30" s="39">
        <f t="shared" si="18"/>
        <v>59.16</v>
      </c>
      <c r="T30" s="39">
        <f t="shared" si="18"/>
        <v>59.16</v>
      </c>
      <c r="U30" s="39">
        <f t="shared" si="18"/>
        <v>59.16</v>
      </c>
      <c r="V30" s="39">
        <f t="shared" si="18"/>
        <v>59.16</v>
      </c>
    </row>
    <row r="31" spans="1:22" ht="21" customHeight="1" x14ac:dyDescent="0.15">
      <c r="A31" s="87"/>
      <c r="B31" s="88"/>
      <c r="C31" s="89"/>
      <c r="D31" s="81"/>
      <c r="E31" s="89"/>
      <c r="F31" s="88"/>
      <c r="G31" s="91"/>
      <c r="H31" s="85">
        <v>3821</v>
      </c>
      <c r="I31" s="86" t="s">
        <v>57</v>
      </c>
      <c r="J31" s="39">
        <v>103594.26</v>
      </c>
      <c r="K31" s="39">
        <f t="shared" si="19"/>
        <v>8632.8549999999996</v>
      </c>
      <c r="L31" s="39">
        <f t="shared" si="20"/>
        <v>8632.8549999999996</v>
      </c>
      <c r="M31" s="39">
        <f t="shared" ref="M31:V31" si="21">L31</f>
        <v>8632.8549999999996</v>
      </c>
      <c r="N31" s="39">
        <f t="shared" si="21"/>
        <v>8632.8549999999996</v>
      </c>
      <c r="O31" s="39">
        <f t="shared" si="21"/>
        <v>8632.8549999999996</v>
      </c>
      <c r="P31" s="39">
        <f t="shared" si="21"/>
        <v>8632.8549999999996</v>
      </c>
      <c r="Q31" s="39">
        <f t="shared" si="21"/>
        <v>8632.8549999999996</v>
      </c>
      <c r="R31" s="39">
        <f t="shared" si="21"/>
        <v>8632.8549999999996</v>
      </c>
      <c r="S31" s="39">
        <f t="shared" si="21"/>
        <v>8632.8549999999996</v>
      </c>
      <c r="T31" s="39">
        <f t="shared" si="21"/>
        <v>8632.8549999999996</v>
      </c>
      <c r="U31" s="39">
        <f t="shared" si="21"/>
        <v>8632.8549999999996</v>
      </c>
      <c r="V31" s="39">
        <f t="shared" si="21"/>
        <v>8632.8549999999996</v>
      </c>
    </row>
    <row r="32" spans="1:22" ht="21" customHeight="1" x14ac:dyDescent="0.15">
      <c r="A32" s="87"/>
      <c r="B32" s="88"/>
      <c r="C32" s="89"/>
      <c r="D32" s="81"/>
      <c r="E32" s="89"/>
      <c r="F32" s="88"/>
      <c r="G32" s="91"/>
      <c r="H32" s="85">
        <v>4411</v>
      </c>
      <c r="I32" s="86" t="s">
        <v>59</v>
      </c>
      <c r="J32" s="39">
        <v>9412.4599999999991</v>
      </c>
      <c r="K32" s="39">
        <f t="shared" si="19"/>
        <v>784.37166666666656</v>
      </c>
      <c r="L32" s="39">
        <f>K32</f>
        <v>784.37166666666656</v>
      </c>
      <c r="M32" s="39">
        <f t="shared" ref="M32:V32" si="22">L32</f>
        <v>784.37166666666656</v>
      </c>
      <c r="N32" s="39">
        <f t="shared" si="22"/>
        <v>784.37166666666656</v>
      </c>
      <c r="O32" s="39">
        <f t="shared" si="22"/>
        <v>784.37166666666656</v>
      </c>
      <c r="P32" s="39">
        <f t="shared" si="22"/>
        <v>784.37166666666656</v>
      </c>
      <c r="Q32" s="39">
        <f t="shared" si="22"/>
        <v>784.37166666666656</v>
      </c>
      <c r="R32" s="39">
        <f t="shared" si="22"/>
        <v>784.37166666666656</v>
      </c>
      <c r="S32" s="39">
        <f t="shared" si="22"/>
        <v>784.37166666666656</v>
      </c>
      <c r="T32" s="39">
        <f t="shared" si="22"/>
        <v>784.37166666666656</v>
      </c>
      <c r="U32" s="39">
        <f t="shared" si="22"/>
        <v>784.37166666666656</v>
      </c>
      <c r="V32" s="39">
        <f t="shared" si="22"/>
        <v>784.37166666666656</v>
      </c>
    </row>
    <row r="33" spans="1:22" ht="28.5" customHeight="1" x14ac:dyDescent="0.15">
      <c r="A33" s="87"/>
      <c r="B33" s="88"/>
      <c r="C33" s="89"/>
      <c r="D33" s="81"/>
      <c r="E33" s="89"/>
      <c r="F33" s="88"/>
      <c r="G33" s="91"/>
      <c r="H33" s="85">
        <v>4413</v>
      </c>
      <c r="I33" s="96" t="s">
        <v>60</v>
      </c>
      <c r="J33" s="39">
        <v>5125.2</v>
      </c>
      <c r="K33" s="39">
        <f t="shared" si="19"/>
        <v>427.09999999999997</v>
      </c>
      <c r="L33" s="39">
        <f>K33</f>
        <v>427.09999999999997</v>
      </c>
      <c r="M33" s="39">
        <f t="shared" ref="M33:V34" si="23">L33</f>
        <v>427.09999999999997</v>
      </c>
      <c r="N33" s="39">
        <f t="shared" si="23"/>
        <v>427.09999999999997</v>
      </c>
      <c r="O33" s="39">
        <f t="shared" si="23"/>
        <v>427.09999999999997</v>
      </c>
      <c r="P33" s="39">
        <f t="shared" si="23"/>
        <v>427.09999999999997</v>
      </c>
      <c r="Q33" s="39">
        <f t="shared" si="23"/>
        <v>427.09999999999997</v>
      </c>
      <c r="R33" s="39">
        <f t="shared" si="23"/>
        <v>427.09999999999997</v>
      </c>
      <c r="S33" s="39">
        <f t="shared" si="23"/>
        <v>427.09999999999997</v>
      </c>
      <c r="T33" s="39">
        <f t="shared" si="23"/>
        <v>427.09999999999997</v>
      </c>
      <c r="U33" s="39">
        <f>T33</f>
        <v>427.09999999999997</v>
      </c>
      <c r="V33" s="39">
        <f t="shared" si="23"/>
        <v>427.09999999999997</v>
      </c>
    </row>
    <row r="34" spans="1:22" ht="21" customHeight="1" x14ac:dyDescent="0.15">
      <c r="A34" s="87"/>
      <c r="B34" s="88"/>
      <c r="C34" s="89"/>
      <c r="D34" s="81"/>
      <c r="E34" s="89"/>
      <c r="F34" s="88"/>
      <c r="G34" s="91"/>
      <c r="H34" s="85">
        <v>4811</v>
      </c>
      <c r="I34" s="86" t="s">
        <v>61</v>
      </c>
      <c r="J34" s="39">
        <v>2400</v>
      </c>
      <c r="K34" s="39">
        <f t="shared" si="19"/>
        <v>200</v>
      </c>
      <c r="L34" s="39">
        <f>K34</f>
        <v>200</v>
      </c>
      <c r="M34" s="39">
        <f t="shared" si="23"/>
        <v>200</v>
      </c>
      <c r="N34" s="39">
        <f t="shared" ref="N34" si="24">M34</f>
        <v>200</v>
      </c>
      <c r="O34" s="39">
        <f t="shared" ref="O34" si="25">N34</f>
        <v>200</v>
      </c>
      <c r="P34" s="39">
        <f t="shared" ref="P34" si="26">O34</f>
        <v>200</v>
      </c>
      <c r="Q34" s="39">
        <f t="shared" ref="Q34" si="27">P34</f>
        <v>200</v>
      </c>
      <c r="R34" s="39">
        <f t="shared" ref="R34" si="28">Q34</f>
        <v>200</v>
      </c>
      <c r="S34" s="39">
        <f t="shared" ref="S34" si="29">R34</f>
        <v>200</v>
      </c>
      <c r="T34" s="39">
        <f t="shared" ref="T34" si="30">S34</f>
        <v>200</v>
      </c>
      <c r="U34" s="39">
        <f t="shared" ref="U34" si="31">T34</f>
        <v>200</v>
      </c>
      <c r="V34" s="39">
        <f t="shared" ref="V34" si="32">U34</f>
        <v>200</v>
      </c>
    </row>
    <row r="35" spans="1:22" ht="21" customHeight="1" x14ac:dyDescent="0.15">
      <c r="A35" s="95" t="s">
        <v>33</v>
      </c>
      <c r="B35" s="95"/>
      <c r="C35" s="95"/>
      <c r="D35" s="95"/>
      <c r="E35" s="95"/>
      <c r="F35" s="95"/>
      <c r="G35" s="95"/>
      <c r="H35" s="95"/>
      <c r="I35" s="95"/>
      <c r="J35" s="39">
        <f t="shared" ref="J35:V35" si="33">SUM(J26:J34)</f>
        <v>144802.05000000002</v>
      </c>
      <c r="K35" s="39">
        <f t="shared" si="33"/>
        <v>12066.8375</v>
      </c>
      <c r="L35" s="39">
        <f t="shared" si="33"/>
        <v>12066.8375</v>
      </c>
      <c r="M35" s="39">
        <f t="shared" si="33"/>
        <v>12066.8375</v>
      </c>
      <c r="N35" s="39">
        <f t="shared" si="33"/>
        <v>12066.8375</v>
      </c>
      <c r="O35" s="39">
        <f t="shared" si="33"/>
        <v>12066.8375</v>
      </c>
      <c r="P35" s="39">
        <f t="shared" si="33"/>
        <v>12066.8375</v>
      </c>
      <c r="Q35" s="39">
        <f t="shared" si="33"/>
        <v>12066.8375</v>
      </c>
      <c r="R35" s="39">
        <f t="shared" si="33"/>
        <v>12066.8375</v>
      </c>
      <c r="S35" s="39">
        <f t="shared" si="33"/>
        <v>12066.8375</v>
      </c>
      <c r="T35" s="39">
        <f t="shared" si="33"/>
        <v>12066.8375</v>
      </c>
      <c r="U35" s="39">
        <f t="shared" si="33"/>
        <v>12066.8375</v>
      </c>
      <c r="V35" s="39">
        <f t="shared" si="33"/>
        <v>12066.8375</v>
      </c>
    </row>
    <row r="36" spans="1:22" ht="27.75" customHeight="1" x14ac:dyDescent="0.15">
      <c r="A36" s="97">
        <v>1</v>
      </c>
      <c r="B36" s="88" t="s">
        <v>197</v>
      </c>
      <c r="C36" s="81" t="s">
        <v>73</v>
      </c>
      <c r="D36" s="81" t="s">
        <v>72</v>
      </c>
      <c r="E36" s="81">
        <v>103</v>
      </c>
      <c r="F36" s="88" t="s">
        <v>71</v>
      </c>
      <c r="G36" s="91" t="s">
        <v>25</v>
      </c>
      <c r="H36" s="85">
        <v>2121</v>
      </c>
      <c r="I36" s="82" t="s">
        <v>130</v>
      </c>
      <c r="J36" s="39">
        <v>3201.6</v>
      </c>
      <c r="K36" s="39">
        <f>J36/12</f>
        <v>266.8</v>
      </c>
      <c r="L36" s="39">
        <f>K36</f>
        <v>266.8</v>
      </c>
      <c r="M36" s="39">
        <f t="shared" ref="M36:V36" si="34">L36</f>
        <v>266.8</v>
      </c>
      <c r="N36" s="39">
        <f t="shared" si="34"/>
        <v>266.8</v>
      </c>
      <c r="O36" s="39">
        <f t="shared" si="34"/>
        <v>266.8</v>
      </c>
      <c r="P36" s="39">
        <f t="shared" si="34"/>
        <v>266.8</v>
      </c>
      <c r="Q36" s="39">
        <f t="shared" si="34"/>
        <v>266.8</v>
      </c>
      <c r="R36" s="39">
        <f t="shared" si="34"/>
        <v>266.8</v>
      </c>
      <c r="S36" s="39">
        <f t="shared" si="34"/>
        <v>266.8</v>
      </c>
      <c r="T36" s="39">
        <f t="shared" si="34"/>
        <v>266.8</v>
      </c>
      <c r="U36" s="39">
        <f t="shared" si="34"/>
        <v>266.8</v>
      </c>
      <c r="V36" s="39">
        <f t="shared" si="34"/>
        <v>266.8</v>
      </c>
    </row>
    <row r="37" spans="1:22" ht="21" customHeight="1" x14ac:dyDescent="0.15">
      <c r="A37" s="97"/>
      <c r="B37" s="88"/>
      <c r="C37" s="81"/>
      <c r="D37" s="81"/>
      <c r="E37" s="81"/>
      <c r="F37" s="88"/>
      <c r="G37" s="91"/>
      <c r="H37" s="85">
        <v>2461</v>
      </c>
      <c r="I37" s="86" t="s">
        <v>66</v>
      </c>
      <c r="J37" s="39">
        <v>2669.64</v>
      </c>
      <c r="K37" s="39">
        <f t="shared" ref="K37:K40" si="35">J37/12</f>
        <v>222.47</v>
      </c>
      <c r="L37" s="39">
        <f>K37</f>
        <v>222.47</v>
      </c>
      <c r="M37" s="39">
        <f t="shared" ref="M37:V37" si="36">L37</f>
        <v>222.47</v>
      </c>
      <c r="N37" s="39">
        <f t="shared" si="36"/>
        <v>222.47</v>
      </c>
      <c r="O37" s="39">
        <f t="shared" si="36"/>
        <v>222.47</v>
      </c>
      <c r="P37" s="39">
        <f t="shared" si="36"/>
        <v>222.47</v>
      </c>
      <c r="Q37" s="39">
        <f t="shared" si="36"/>
        <v>222.47</v>
      </c>
      <c r="R37" s="39">
        <f t="shared" si="36"/>
        <v>222.47</v>
      </c>
      <c r="S37" s="39">
        <f t="shared" si="36"/>
        <v>222.47</v>
      </c>
      <c r="T37" s="39">
        <f t="shared" si="36"/>
        <v>222.47</v>
      </c>
      <c r="U37" s="39">
        <f t="shared" si="36"/>
        <v>222.47</v>
      </c>
      <c r="V37" s="39">
        <f t="shared" si="36"/>
        <v>222.47</v>
      </c>
    </row>
    <row r="38" spans="1:22" ht="21" customHeight="1" x14ac:dyDescent="0.15">
      <c r="A38" s="97"/>
      <c r="B38" s="88"/>
      <c r="C38" s="81"/>
      <c r="D38" s="81"/>
      <c r="E38" s="81"/>
      <c r="F38" s="88"/>
      <c r="G38" s="91"/>
      <c r="H38" s="85">
        <v>2611</v>
      </c>
      <c r="I38" s="86" t="s">
        <v>85</v>
      </c>
      <c r="J38" s="39">
        <v>14760</v>
      </c>
      <c r="K38" s="39">
        <f t="shared" si="35"/>
        <v>1230</v>
      </c>
      <c r="L38" s="39">
        <f>K38</f>
        <v>1230</v>
      </c>
      <c r="M38" s="39">
        <f t="shared" ref="M38:V38" si="37">L38</f>
        <v>1230</v>
      </c>
      <c r="N38" s="39">
        <f t="shared" si="37"/>
        <v>1230</v>
      </c>
      <c r="O38" s="39">
        <f t="shared" si="37"/>
        <v>1230</v>
      </c>
      <c r="P38" s="39">
        <f t="shared" si="37"/>
        <v>1230</v>
      </c>
      <c r="Q38" s="39">
        <f t="shared" si="37"/>
        <v>1230</v>
      </c>
      <c r="R38" s="39">
        <f t="shared" si="37"/>
        <v>1230</v>
      </c>
      <c r="S38" s="39">
        <f t="shared" si="37"/>
        <v>1230</v>
      </c>
      <c r="T38" s="39">
        <f t="shared" si="37"/>
        <v>1230</v>
      </c>
      <c r="U38" s="39">
        <f t="shared" si="37"/>
        <v>1230</v>
      </c>
      <c r="V38" s="39">
        <f t="shared" si="37"/>
        <v>1230</v>
      </c>
    </row>
    <row r="39" spans="1:22" ht="21" customHeight="1" x14ac:dyDescent="0.15">
      <c r="A39" s="97"/>
      <c r="B39" s="88"/>
      <c r="C39" s="81"/>
      <c r="D39" s="81"/>
      <c r="E39" s="81"/>
      <c r="F39" s="88"/>
      <c r="G39" s="91"/>
      <c r="H39" s="85">
        <v>3751</v>
      </c>
      <c r="I39" s="96" t="s">
        <v>32</v>
      </c>
      <c r="J39" s="39">
        <v>1800</v>
      </c>
      <c r="K39" s="39">
        <f t="shared" si="35"/>
        <v>150</v>
      </c>
      <c r="L39" s="39">
        <f t="shared" ref="L39:V40" si="38">K39</f>
        <v>150</v>
      </c>
      <c r="M39" s="39">
        <f t="shared" si="38"/>
        <v>150</v>
      </c>
      <c r="N39" s="39">
        <f t="shared" si="38"/>
        <v>150</v>
      </c>
      <c r="O39" s="39">
        <f t="shared" si="38"/>
        <v>150</v>
      </c>
      <c r="P39" s="39">
        <f t="shared" si="38"/>
        <v>150</v>
      </c>
      <c r="Q39" s="39">
        <f t="shared" si="38"/>
        <v>150</v>
      </c>
      <c r="R39" s="39">
        <f t="shared" si="38"/>
        <v>150</v>
      </c>
      <c r="S39" s="39">
        <f t="shared" si="38"/>
        <v>150</v>
      </c>
      <c r="T39" s="39">
        <f t="shared" si="38"/>
        <v>150</v>
      </c>
      <c r="U39" s="39">
        <f t="shared" si="38"/>
        <v>150</v>
      </c>
      <c r="V39" s="39">
        <f t="shared" si="38"/>
        <v>150</v>
      </c>
    </row>
    <row r="40" spans="1:22" ht="21" customHeight="1" x14ac:dyDescent="0.15">
      <c r="A40" s="98"/>
      <c r="B40" s="99"/>
      <c r="C40" s="82"/>
      <c r="D40" s="82"/>
      <c r="E40" s="82"/>
      <c r="F40" s="99"/>
      <c r="G40" s="100"/>
      <c r="H40" s="85">
        <v>3821</v>
      </c>
      <c r="I40" s="96" t="s">
        <v>57</v>
      </c>
      <c r="J40" s="39">
        <v>9533.48</v>
      </c>
      <c r="K40" s="39">
        <f t="shared" si="35"/>
        <v>794.45666666666659</v>
      </c>
      <c r="L40" s="39">
        <f t="shared" si="38"/>
        <v>794.45666666666659</v>
      </c>
      <c r="M40" s="39">
        <f t="shared" si="38"/>
        <v>794.45666666666659</v>
      </c>
      <c r="N40" s="39">
        <f t="shared" si="38"/>
        <v>794.45666666666659</v>
      </c>
      <c r="O40" s="39">
        <f t="shared" si="38"/>
        <v>794.45666666666659</v>
      </c>
      <c r="P40" s="39">
        <f t="shared" si="38"/>
        <v>794.45666666666659</v>
      </c>
      <c r="Q40" s="39">
        <f t="shared" si="38"/>
        <v>794.45666666666659</v>
      </c>
      <c r="R40" s="39">
        <f t="shared" si="38"/>
        <v>794.45666666666659</v>
      </c>
      <c r="S40" s="39">
        <f t="shared" si="38"/>
        <v>794.45666666666659</v>
      </c>
      <c r="T40" s="39">
        <f t="shared" si="38"/>
        <v>794.45666666666659</v>
      </c>
      <c r="U40" s="39">
        <f t="shared" si="38"/>
        <v>794.45666666666659</v>
      </c>
      <c r="V40" s="39">
        <f t="shared" si="38"/>
        <v>794.45666666666659</v>
      </c>
    </row>
    <row r="41" spans="1:22" ht="21" customHeight="1" x14ac:dyDescent="0.15">
      <c r="A41" s="95" t="s">
        <v>33</v>
      </c>
      <c r="B41" s="95"/>
      <c r="C41" s="95"/>
      <c r="D41" s="95"/>
      <c r="E41" s="95"/>
      <c r="F41" s="95"/>
      <c r="G41" s="95"/>
      <c r="H41" s="95"/>
      <c r="I41" s="95"/>
      <c r="J41" s="39">
        <f>SUM(J36:J40)</f>
        <v>31964.719999999998</v>
      </c>
      <c r="K41" s="39">
        <f>SUM(K36:K40)</f>
        <v>2663.7266666666665</v>
      </c>
      <c r="L41" s="39">
        <f t="shared" ref="L41:V41" si="39">SUM(L36:L40)</f>
        <v>2663.7266666666665</v>
      </c>
      <c r="M41" s="39">
        <f t="shared" si="39"/>
        <v>2663.7266666666665</v>
      </c>
      <c r="N41" s="39">
        <f t="shared" si="39"/>
        <v>2663.7266666666665</v>
      </c>
      <c r="O41" s="39">
        <f t="shared" si="39"/>
        <v>2663.7266666666665</v>
      </c>
      <c r="P41" s="39">
        <f t="shared" si="39"/>
        <v>2663.7266666666665</v>
      </c>
      <c r="Q41" s="39">
        <f t="shared" si="39"/>
        <v>2663.7266666666665</v>
      </c>
      <c r="R41" s="39">
        <f t="shared" si="39"/>
        <v>2663.7266666666665</v>
      </c>
      <c r="S41" s="39">
        <f t="shared" si="39"/>
        <v>2663.7266666666665</v>
      </c>
      <c r="T41" s="39">
        <f t="shared" si="39"/>
        <v>2663.7266666666665</v>
      </c>
      <c r="U41" s="39">
        <f t="shared" si="39"/>
        <v>2663.7266666666665</v>
      </c>
      <c r="V41" s="39">
        <f t="shared" si="39"/>
        <v>2663.7266666666665</v>
      </c>
    </row>
    <row r="42" spans="1:22" ht="21" customHeight="1" x14ac:dyDescent="0.15">
      <c r="A42" s="87">
        <v>1</v>
      </c>
      <c r="B42" s="88" t="s">
        <v>197</v>
      </c>
      <c r="C42" s="89" t="s">
        <v>106</v>
      </c>
      <c r="D42" s="81" t="s">
        <v>107</v>
      </c>
      <c r="E42" s="81">
        <v>201</v>
      </c>
      <c r="F42" s="88" t="s">
        <v>108</v>
      </c>
      <c r="G42" s="88" t="s">
        <v>25</v>
      </c>
      <c r="H42" s="85">
        <v>1131</v>
      </c>
      <c r="I42" s="86" t="s">
        <v>74</v>
      </c>
      <c r="J42" s="39">
        <v>3070272.6</v>
      </c>
      <c r="K42" s="39">
        <f>J42/12</f>
        <v>255856.05000000002</v>
      </c>
      <c r="L42" s="39">
        <f t="shared" ref="L42:M76" si="40">K42</f>
        <v>255856.05000000002</v>
      </c>
      <c r="M42" s="39">
        <f t="shared" ref="M42" si="41">L42</f>
        <v>255856.05000000002</v>
      </c>
      <c r="N42" s="39">
        <f t="shared" ref="N42" si="42">M42</f>
        <v>255856.05000000002</v>
      </c>
      <c r="O42" s="39">
        <f t="shared" ref="O42" si="43">N42</f>
        <v>255856.05000000002</v>
      </c>
      <c r="P42" s="39">
        <f t="shared" ref="P42" si="44">O42</f>
        <v>255856.05000000002</v>
      </c>
      <c r="Q42" s="39">
        <f t="shared" ref="Q42" si="45">P42</f>
        <v>255856.05000000002</v>
      </c>
      <c r="R42" s="39">
        <f t="shared" ref="R42" si="46">Q42</f>
        <v>255856.05000000002</v>
      </c>
      <c r="S42" s="39">
        <f t="shared" ref="S42" si="47">R42</f>
        <v>255856.05000000002</v>
      </c>
      <c r="T42" s="39">
        <f t="shared" ref="T42" si="48">S42</f>
        <v>255856.05000000002</v>
      </c>
      <c r="U42" s="39">
        <f t="shared" ref="U42" si="49">T42</f>
        <v>255856.05000000002</v>
      </c>
      <c r="V42" s="39">
        <f t="shared" ref="V42" si="50">U42</f>
        <v>255856.05000000002</v>
      </c>
    </row>
    <row r="43" spans="1:22" ht="21" customHeight="1" x14ac:dyDescent="0.15">
      <c r="A43" s="87"/>
      <c r="B43" s="88"/>
      <c r="C43" s="89"/>
      <c r="D43" s="81"/>
      <c r="E43" s="81"/>
      <c r="F43" s="88"/>
      <c r="G43" s="88"/>
      <c r="H43" s="85">
        <v>1321</v>
      </c>
      <c r="I43" s="86" t="s">
        <v>77</v>
      </c>
      <c r="J43" s="39">
        <v>418.68</v>
      </c>
      <c r="K43" s="39">
        <f t="shared" ref="K43:K76" si="51">J43/12</f>
        <v>34.89</v>
      </c>
      <c r="L43" s="39">
        <f t="shared" si="40"/>
        <v>34.89</v>
      </c>
      <c r="M43" s="39">
        <f t="shared" ref="M43:V43" si="52">L43</f>
        <v>34.89</v>
      </c>
      <c r="N43" s="39">
        <f t="shared" si="52"/>
        <v>34.89</v>
      </c>
      <c r="O43" s="39">
        <f t="shared" si="52"/>
        <v>34.89</v>
      </c>
      <c r="P43" s="39">
        <f t="shared" si="52"/>
        <v>34.89</v>
      </c>
      <c r="Q43" s="39">
        <f t="shared" si="52"/>
        <v>34.89</v>
      </c>
      <c r="R43" s="39">
        <f t="shared" si="52"/>
        <v>34.89</v>
      </c>
      <c r="S43" s="39">
        <f t="shared" si="52"/>
        <v>34.89</v>
      </c>
      <c r="T43" s="39">
        <f t="shared" si="52"/>
        <v>34.89</v>
      </c>
      <c r="U43" s="39">
        <f t="shared" si="52"/>
        <v>34.89</v>
      </c>
      <c r="V43" s="39">
        <f t="shared" si="52"/>
        <v>34.89</v>
      </c>
    </row>
    <row r="44" spans="1:22" ht="21" customHeight="1" x14ac:dyDescent="0.15">
      <c r="A44" s="87"/>
      <c r="B44" s="88"/>
      <c r="C44" s="89"/>
      <c r="D44" s="81"/>
      <c r="E44" s="81"/>
      <c r="F44" s="88"/>
      <c r="G44" s="88"/>
      <c r="H44" s="85">
        <v>1322</v>
      </c>
      <c r="I44" s="86" t="s">
        <v>78</v>
      </c>
      <c r="J44" s="39">
        <v>397536.34</v>
      </c>
      <c r="K44" s="39">
        <f t="shared" si="51"/>
        <v>33128.028333333335</v>
      </c>
      <c r="L44" s="39">
        <f t="shared" si="40"/>
        <v>33128.028333333335</v>
      </c>
      <c r="M44" s="39">
        <f t="shared" ref="M44:V48" si="53">L44</f>
        <v>33128.028333333335</v>
      </c>
      <c r="N44" s="39">
        <f t="shared" si="53"/>
        <v>33128.028333333335</v>
      </c>
      <c r="O44" s="39">
        <f t="shared" si="53"/>
        <v>33128.028333333335</v>
      </c>
      <c r="P44" s="39">
        <f t="shared" si="53"/>
        <v>33128.028333333335</v>
      </c>
      <c r="Q44" s="39">
        <f t="shared" si="53"/>
        <v>33128.028333333335</v>
      </c>
      <c r="R44" s="39">
        <f t="shared" si="53"/>
        <v>33128.028333333335</v>
      </c>
      <c r="S44" s="39">
        <f t="shared" si="53"/>
        <v>33128.028333333335</v>
      </c>
      <c r="T44" s="39">
        <f t="shared" si="53"/>
        <v>33128.028333333335</v>
      </c>
      <c r="U44" s="39">
        <f t="shared" si="53"/>
        <v>33128.028333333335</v>
      </c>
      <c r="V44" s="39">
        <f t="shared" si="53"/>
        <v>33128.028333333335</v>
      </c>
    </row>
    <row r="45" spans="1:22" ht="21" customHeight="1" x14ac:dyDescent="0.15">
      <c r="A45" s="87"/>
      <c r="B45" s="88"/>
      <c r="C45" s="89"/>
      <c r="D45" s="81"/>
      <c r="E45" s="81"/>
      <c r="F45" s="88"/>
      <c r="G45" s="88"/>
      <c r="H45" s="85">
        <v>1346</v>
      </c>
      <c r="I45" s="86" t="s">
        <v>207</v>
      </c>
      <c r="J45" s="39">
        <v>36060.839999999997</v>
      </c>
      <c r="K45" s="39">
        <f t="shared" si="51"/>
        <v>3005.0699999999997</v>
      </c>
      <c r="L45" s="39">
        <f t="shared" si="40"/>
        <v>3005.0699999999997</v>
      </c>
      <c r="M45" s="39">
        <f t="shared" si="53"/>
        <v>3005.0699999999997</v>
      </c>
      <c r="N45" s="39">
        <f t="shared" si="53"/>
        <v>3005.0699999999997</v>
      </c>
      <c r="O45" s="39">
        <f t="shared" si="53"/>
        <v>3005.0699999999997</v>
      </c>
      <c r="P45" s="39">
        <f t="shared" si="53"/>
        <v>3005.0699999999997</v>
      </c>
      <c r="Q45" s="39">
        <f t="shared" si="53"/>
        <v>3005.0699999999997</v>
      </c>
      <c r="R45" s="39">
        <f t="shared" si="53"/>
        <v>3005.0699999999997</v>
      </c>
      <c r="S45" s="39">
        <f t="shared" si="53"/>
        <v>3005.0699999999997</v>
      </c>
      <c r="T45" s="39">
        <f t="shared" si="53"/>
        <v>3005.0699999999997</v>
      </c>
      <c r="U45" s="39">
        <f t="shared" si="53"/>
        <v>3005.0699999999997</v>
      </c>
      <c r="V45" s="39">
        <f t="shared" si="53"/>
        <v>3005.0699999999997</v>
      </c>
    </row>
    <row r="46" spans="1:22" ht="24" customHeight="1" x14ac:dyDescent="0.15">
      <c r="A46" s="87"/>
      <c r="B46" s="88"/>
      <c r="C46" s="89"/>
      <c r="D46" s="81"/>
      <c r="E46" s="81"/>
      <c r="F46" s="88"/>
      <c r="G46" s="88"/>
      <c r="H46" s="85">
        <v>2111</v>
      </c>
      <c r="I46" s="86" t="s">
        <v>79</v>
      </c>
      <c r="J46" s="39">
        <v>39391.49</v>
      </c>
      <c r="K46" s="39">
        <f t="shared" si="51"/>
        <v>3282.6241666666665</v>
      </c>
      <c r="L46" s="39">
        <f t="shared" si="40"/>
        <v>3282.6241666666665</v>
      </c>
      <c r="M46" s="39">
        <f t="shared" si="53"/>
        <v>3282.6241666666665</v>
      </c>
      <c r="N46" s="39">
        <f t="shared" si="53"/>
        <v>3282.6241666666665</v>
      </c>
      <c r="O46" s="39">
        <f t="shared" si="53"/>
        <v>3282.6241666666665</v>
      </c>
      <c r="P46" s="39">
        <f t="shared" si="53"/>
        <v>3282.6241666666665</v>
      </c>
      <c r="Q46" s="39">
        <f t="shared" si="53"/>
        <v>3282.6241666666665</v>
      </c>
      <c r="R46" s="39">
        <f t="shared" si="53"/>
        <v>3282.6241666666665</v>
      </c>
      <c r="S46" s="39">
        <f t="shared" si="53"/>
        <v>3282.6241666666665</v>
      </c>
      <c r="T46" s="39">
        <f t="shared" si="53"/>
        <v>3282.6241666666665</v>
      </c>
      <c r="U46" s="39">
        <f t="shared" si="53"/>
        <v>3282.6241666666665</v>
      </c>
      <c r="V46" s="39">
        <f t="shared" si="53"/>
        <v>3282.6241666666665</v>
      </c>
    </row>
    <row r="47" spans="1:22" ht="48.75" customHeight="1" x14ac:dyDescent="0.15">
      <c r="A47" s="87"/>
      <c r="B47" s="88"/>
      <c r="C47" s="89"/>
      <c r="D47" s="81"/>
      <c r="E47" s="81"/>
      <c r="F47" s="88"/>
      <c r="G47" s="88"/>
      <c r="H47" s="85">
        <v>2141</v>
      </c>
      <c r="I47" s="82" t="s">
        <v>131</v>
      </c>
      <c r="J47" s="39">
        <v>3062.4</v>
      </c>
      <c r="K47" s="39">
        <f t="shared" si="51"/>
        <v>255.20000000000002</v>
      </c>
      <c r="L47" s="39">
        <f t="shared" si="40"/>
        <v>255.20000000000002</v>
      </c>
      <c r="M47" s="39">
        <f t="shared" si="53"/>
        <v>255.20000000000002</v>
      </c>
      <c r="N47" s="39">
        <f t="shared" si="53"/>
        <v>255.20000000000002</v>
      </c>
      <c r="O47" s="39">
        <f t="shared" si="53"/>
        <v>255.20000000000002</v>
      </c>
      <c r="P47" s="39">
        <f t="shared" si="53"/>
        <v>255.20000000000002</v>
      </c>
      <c r="Q47" s="39">
        <f t="shared" si="53"/>
        <v>255.20000000000002</v>
      </c>
      <c r="R47" s="39">
        <f t="shared" si="53"/>
        <v>255.20000000000002</v>
      </c>
      <c r="S47" s="39">
        <f t="shared" si="53"/>
        <v>255.20000000000002</v>
      </c>
      <c r="T47" s="39">
        <f t="shared" si="53"/>
        <v>255.20000000000002</v>
      </c>
      <c r="U47" s="39">
        <f t="shared" si="53"/>
        <v>255.20000000000002</v>
      </c>
      <c r="V47" s="39">
        <f t="shared" si="53"/>
        <v>255.20000000000002</v>
      </c>
    </row>
    <row r="48" spans="1:22" ht="21" customHeight="1" x14ac:dyDescent="0.15">
      <c r="A48" s="87"/>
      <c r="B48" s="88"/>
      <c r="C48" s="89"/>
      <c r="D48" s="81"/>
      <c r="E48" s="81"/>
      <c r="F48" s="88"/>
      <c r="G48" s="88"/>
      <c r="H48" s="85">
        <v>2161</v>
      </c>
      <c r="I48" s="86" t="s">
        <v>80</v>
      </c>
      <c r="J48" s="39">
        <v>3188.52</v>
      </c>
      <c r="K48" s="39">
        <f t="shared" si="51"/>
        <v>265.70999999999998</v>
      </c>
      <c r="L48" s="39">
        <f t="shared" si="40"/>
        <v>265.70999999999998</v>
      </c>
      <c r="M48" s="39">
        <f t="shared" si="53"/>
        <v>265.70999999999998</v>
      </c>
      <c r="N48" s="39">
        <f t="shared" si="53"/>
        <v>265.70999999999998</v>
      </c>
      <c r="O48" s="39">
        <f t="shared" si="53"/>
        <v>265.70999999999998</v>
      </c>
      <c r="P48" s="39">
        <f t="shared" si="53"/>
        <v>265.70999999999998</v>
      </c>
      <c r="Q48" s="39">
        <f t="shared" si="53"/>
        <v>265.70999999999998</v>
      </c>
      <c r="R48" s="39">
        <f t="shared" si="53"/>
        <v>265.70999999999998</v>
      </c>
      <c r="S48" s="39">
        <f t="shared" si="53"/>
        <v>265.70999999999998</v>
      </c>
      <c r="T48" s="39">
        <f t="shared" si="53"/>
        <v>265.70999999999998</v>
      </c>
      <c r="U48" s="39">
        <f t="shared" si="53"/>
        <v>265.70999999999998</v>
      </c>
      <c r="V48" s="39">
        <f t="shared" si="53"/>
        <v>265.70999999999998</v>
      </c>
    </row>
    <row r="49" spans="1:22" ht="21" customHeight="1" x14ac:dyDescent="0.15">
      <c r="A49" s="87"/>
      <c r="B49" s="88"/>
      <c r="C49" s="89"/>
      <c r="D49" s="81"/>
      <c r="E49" s="81"/>
      <c r="F49" s="88"/>
      <c r="G49" s="88"/>
      <c r="H49" s="85">
        <v>2211</v>
      </c>
      <c r="I49" s="86" t="s">
        <v>28</v>
      </c>
      <c r="J49" s="39">
        <v>28861.46</v>
      </c>
      <c r="K49" s="39">
        <f t="shared" si="51"/>
        <v>2405.1216666666664</v>
      </c>
      <c r="L49" s="39">
        <f t="shared" si="40"/>
        <v>2405.1216666666664</v>
      </c>
      <c r="M49" s="39">
        <f t="shared" ref="M49:V64" si="54">L49</f>
        <v>2405.1216666666664</v>
      </c>
      <c r="N49" s="39">
        <f t="shared" si="54"/>
        <v>2405.1216666666664</v>
      </c>
      <c r="O49" s="39">
        <f t="shared" si="54"/>
        <v>2405.1216666666664</v>
      </c>
      <c r="P49" s="39">
        <f t="shared" si="54"/>
        <v>2405.1216666666664</v>
      </c>
      <c r="Q49" s="39">
        <f t="shared" si="54"/>
        <v>2405.1216666666664</v>
      </c>
      <c r="R49" s="39">
        <f t="shared" si="54"/>
        <v>2405.1216666666664</v>
      </c>
      <c r="S49" s="39">
        <f t="shared" si="54"/>
        <v>2405.1216666666664</v>
      </c>
      <c r="T49" s="39">
        <f t="shared" si="54"/>
        <v>2405.1216666666664</v>
      </c>
      <c r="U49" s="39">
        <f t="shared" si="54"/>
        <v>2405.1216666666664</v>
      </c>
      <c r="V49" s="39">
        <f t="shared" si="54"/>
        <v>2405.1216666666664</v>
      </c>
    </row>
    <row r="50" spans="1:22" ht="21" customHeight="1" x14ac:dyDescent="0.15">
      <c r="A50" s="87"/>
      <c r="B50" s="88"/>
      <c r="C50" s="89"/>
      <c r="D50" s="81"/>
      <c r="E50" s="81"/>
      <c r="F50" s="88"/>
      <c r="G50" s="88"/>
      <c r="H50" s="85">
        <v>2421</v>
      </c>
      <c r="I50" s="86" t="s">
        <v>201</v>
      </c>
      <c r="J50" s="39">
        <v>5683.24</v>
      </c>
      <c r="K50" s="39">
        <f t="shared" si="51"/>
        <v>473.6033333333333</v>
      </c>
      <c r="L50" s="39">
        <f t="shared" si="40"/>
        <v>473.6033333333333</v>
      </c>
      <c r="M50" s="39">
        <f t="shared" si="54"/>
        <v>473.6033333333333</v>
      </c>
      <c r="N50" s="39">
        <f t="shared" ref="N50:N53" si="55">M50</f>
        <v>473.6033333333333</v>
      </c>
      <c r="O50" s="39">
        <f t="shared" ref="O50:O53" si="56">N50</f>
        <v>473.6033333333333</v>
      </c>
      <c r="P50" s="39">
        <f t="shared" ref="P50:P53" si="57">O50</f>
        <v>473.6033333333333</v>
      </c>
      <c r="Q50" s="39">
        <f t="shared" ref="Q50:Q53" si="58">P50</f>
        <v>473.6033333333333</v>
      </c>
      <c r="R50" s="39">
        <f t="shared" ref="R50:R53" si="59">Q50</f>
        <v>473.6033333333333</v>
      </c>
      <c r="S50" s="39">
        <f t="shared" ref="S50:S53" si="60">R50</f>
        <v>473.6033333333333</v>
      </c>
      <c r="T50" s="39">
        <f t="shared" ref="T50:T53" si="61">S50</f>
        <v>473.6033333333333</v>
      </c>
      <c r="U50" s="39">
        <f t="shared" ref="U50:U53" si="62">T50</f>
        <v>473.6033333333333</v>
      </c>
      <c r="V50" s="39">
        <f t="shared" ref="V50:V53" si="63">U50</f>
        <v>473.6033333333333</v>
      </c>
    </row>
    <row r="51" spans="1:22" ht="21" customHeight="1" x14ac:dyDescent="0.15">
      <c r="A51" s="87"/>
      <c r="B51" s="88"/>
      <c r="C51" s="89"/>
      <c r="D51" s="81"/>
      <c r="E51" s="81"/>
      <c r="F51" s="88"/>
      <c r="G51" s="88"/>
      <c r="H51" s="85">
        <v>2431</v>
      </c>
      <c r="I51" s="86" t="s">
        <v>200</v>
      </c>
      <c r="J51" s="39">
        <v>208.8</v>
      </c>
      <c r="K51" s="39">
        <f t="shared" si="51"/>
        <v>17.400000000000002</v>
      </c>
      <c r="L51" s="39">
        <f t="shared" si="40"/>
        <v>17.400000000000002</v>
      </c>
      <c r="M51" s="39">
        <f t="shared" si="54"/>
        <v>17.400000000000002</v>
      </c>
      <c r="N51" s="39">
        <f t="shared" si="55"/>
        <v>17.400000000000002</v>
      </c>
      <c r="O51" s="39">
        <f t="shared" si="56"/>
        <v>17.400000000000002</v>
      </c>
      <c r="P51" s="39">
        <f t="shared" si="57"/>
        <v>17.400000000000002</v>
      </c>
      <c r="Q51" s="39">
        <f t="shared" si="58"/>
        <v>17.400000000000002</v>
      </c>
      <c r="R51" s="39">
        <f t="shared" si="59"/>
        <v>17.400000000000002</v>
      </c>
      <c r="S51" s="39">
        <f t="shared" si="60"/>
        <v>17.400000000000002</v>
      </c>
      <c r="T51" s="39">
        <f t="shared" si="61"/>
        <v>17.400000000000002</v>
      </c>
      <c r="U51" s="39">
        <f t="shared" si="62"/>
        <v>17.400000000000002</v>
      </c>
      <c r="V51" s="39">
        <f t="shared" si="63"/>
        <v>17.400000000000002</v>
      </c>
    </row>
    <row r="52" spans="1:22" ht="21" customHeight="1" x14ac:dyDescent="0.15">
      <c r="A52" s="87"/>
      <c r="B52" s="88"/>
      <c r="C52" s="89"/>
      <c r="D52" s="81"/>
      <c r="E52" s="81"/>
      <c r="F52" s="88"/>
      <c r="G52" s="88"/>
      <c r="H52" s="85">
        <v>2441</v>
      </c>
      <c r="I52" s="86" t="s">
        <v>49</v>
      </c>
      <c r="J52" s="39">
        <v>2712.06</v>
      </c>
      <c r="K52" s="39">
        <f t="shared" si="51"/>
        <v>226.005</v>
      </c>
      <c r="L52" s="39">
        <f t="shared" si="40"/>
        <v>226.005</v>
      </c>
      <c r="M52" s="39">
        <f t="shared" si="54"/>
        <v>226.005</v>
      </c>
      <c r="N52" s="39">
        <f t="shared" si="55"/>
        <v>226.005</v>
      </c>
      <c r="O52" s="39">
        <f t="shared" si="56"/>
        <v>226.005</v>
      </c>
      <c r="P52" s="39">
        <f t="shared" si="57"/>
        <v>226.005</v>
      </c>
      <c r="Q52" s="39">
        <f t="shared" si="58"/>
        <v>226.005</v>
      </c>
      <c r="R52" s="39">
        <f t="shared" si="59"/>
        <v>226.005</v>
      </c>
      <c r="S52" s="39">
        <f t="shared" si="60"/>
        <v>226.005</v>
      </c>
      <c r="T52" s="39">
        <f t="shared" si="61"/>
        <v>226.005</v>
      </c>
      <c r="U52" s="39">
        <f t="shared" si="62"/>
        <v>226.005</v>
      </c>
      <c r="V52" s="39">
        <f t="shared" si="63"/>
        <v>226.005</v>
      </c>
    </row>
    <row r="53" spans="1:22" ht="21" customHeight="1" x14ac:dyDescent="0.15">
      <c r="A53" s="87"/>
      <c r="B53" s="88"/>
      <c r="C53" s="89"/>
      <c r="D53" s="81"/>
      <c r="E53" s="81"/>
      <c r="F53" s="88"/>
      <c r="G53" s="88"/>
      <c r="H53" s="85">
        <v>2461</v>
      </c>
      <c r="I53" s="86" t="s">
        <v>66</v>
      </c>
      <c r="J53" s="39">
        <v>32998.379999999997</v>
      </c>
      <c r="K53" s="39">
        <f t="shared" si="51"/>
        <v>2749.8649999999998</v>
      </c>
      <c r="L53" s="39">
        <f t="shared" si="40"/>
        <v>2749.8649999999998</v>
      </c>
      <c r="M53" s="39">
        <f t="shared" si="54"/>
        <v>2749.8649999999998</v>
      </c>
      <c r="N53" s="39">
        <f t="shared" si="55"/>
        <v>2749.8649999999998</v>
      </c>
      <c r="O53" s="39">
        <f t="shared" si="56"/>
        <v>2749.8649999999998</v>
      </c>
      <c r="P53" s="39">
        <f t="shared" si="57"/>
        <v>2749.8649999999998</v>
      </c>
      <c r="Q53" s="39">
        <f t="shared" si="58"/>
        <v>2749.8649999999998</v>
      </c>
      <c r="R53" s="39">
        <f t="shared" si="59"/>
        <v>2749.8649999999998</v>
      </c>
      <c r="S53" s="39">
        <f t="shared" si="60"/>
        <v>2749.8649999999998</v>
      </c>
      <c r="T53" s="39">
        <f t="shared" si="61"/>
        <v>2749.8649999999998</v>
      </c>
      <c r="U53" s="39">
        <f t="shared" si="62"/>
        <v>2749.8649999999998</v>
      </c>
      <c r="V53" s="39">
        <f t="shared" si="63"/>
        <v>2749.8649999999998</v>
      </c>
    </row>
    <row r="54" spans="1:22" ht="21" customHeight="1" x14ac:dyDescent="0.15">
      <c r="A54" s="87"/>
      <c r="B54" s="88"/>
      <c r="C54" s="89"/>
      <c r="D54" s="81"/>
      <c r="E54" s="81"/>
      <c r="F54" s="88"/>
      <c r="G54" s="88"/>
      <c r="H54" s="85">
        <v>2471</v>
      </c>
      <c r="I54" s="86" t="s">
        <v>84</v>
      </c>
      <c r="J54" s="39">
        <v>102.78</v>
      </c>
      <c r="K54" s="39">
        <f t="shared" si="51"/>
        <v>8.5649999999999995</v>
      </c>
      <c r="L54" s="39">
        <f t="shared" si="40"/>
        <v>8.5649999999999995</v>
      </c>
      <c r="M54" s="39">
        <f t="shared" si="54"/>
        <v>8.5649999999999995</v>
      </c>
      <c r="N54" s="39">
        <f t="shared" ref="N54:N56" si="64">M54</f>
        <v>8.5649999999999995</v>
      </c>
      <c r="O54" s="39">
        <f t="shared" ref="O54:O56" si="65">N54</f>
        <v>8.5649999999999995</v>
      </c>
      <c r="P54" s="39">
        <f t="shared" ref="P54:P56" si="66">O54</f>
        <v>8.5649999999999995</v>
      </c>
      <c r="Q54" s="39">
        <f t="shared" ref="Q54:Q56" si="67">P54</f>
        <v>8.5649999999999995</v>
      </c>
      <c r="R54" s="39">
        <f t="shared" ref="R54:R56" si="68">Q54</f>
        <v>8.5649999999999995</v>
      </c>
      <c r="S54" s="39">
        <f t="shared" ref="S54:S56" si="69">R54</f>
        <v>8.5649999999999995</v>
      </c>
      <c r="T54" s="39">
        <f t="shared" ref="T54:T56" si="70">S54</f>
        <v>8.5649999999999995</v>
      </c>
      <c r="U54" s="39">
        <f t="shared" ref="U54:U56" si="71">T54</f>
        <v>8.5649999999999995</v>
      </c>
      <c r="V54" s="39">
        <f t="shared" ref="V54:V56" si="72">U54</f>
        <v>8.5649999999999995</v>
      </c>
    </row>
    <row r="55" spans="1:22" ht="21" customHeight="1" x14ac:dyDescent="0.15">
      <c r="A55" s="87"/>
      <c r="B55" s="88"/>
      <c r="C55" s="89"/>
      <c r="D55" s="81"/>
      <c r="E55" s="81"/>
      <c r="F55" s="88"/>
      <c r="G55" s="88"/>
      <c r="H55" s="85">
        <v>2482</v>
      </c>
      <c r="I55" s="86" t="s">
        <v>202</v>
      </c>
      <c r="J55" s="39">
        <v>2392.8000000000002</v>
      </c>
      <c r="K55" s="39">
        <f t="shared" si="51"/>
        <v>199.4</v>
      </c>
      <c r="L55" s="39">
        <f t="shared" si="40"/>
        <v>199.4</v>
      </c>
      <c r="M55" s="39">
        <f t="shared" si="54"/>
        <v>199.4</v>
      </c>
      <c r="N55" s="39">
        <f t="shared" si="64"/>
        <v>199.4</v>
      </c>
      <c r="O55" s="39">
        <f t="shared" si="65"/>
        <v>199.4</v>
      </c>
      <c r="P55" s="39">
        <f t="shared" si="66"/>
        <v>199.4</v>
      </c>
      <c r="Q55" s="39">
        <f t="shared" si="67"/>
        <v>199.4</v>
      </c>
      <c r="R55" s="39">
        <f t="shared" si="68"/>
        <v>199.4</v>
      </c>
      <c r="S55" s="39">
        <f t="shared" si="69"/>
        <v>199.4</v>
      </c>
      <c r="T55" s="39">
        <f t="shared" si="70"/>
        <v>199.4</v>
      </c>
      <c r="U55" s="39">
        <f t="shared" si="71"/>
        <v>199.4</v>
      </c>
      <c r="V55" s="39">
        <f t="shared" si="72"/>
        <v>199.4</v>
      </c>
    </row>
    <row r="56" spans="1:22" ht="21" customHeight="1" x14ac:dyDescent="0.15">
      <c r="A56" s="87"/>
      <c r="B56" s="88"/>
      <c r="C56" s="89"/>
      <c r="D56" s="81"/>
      <c r="E56" s="81"/>
      <c r="F56" s="88"/>
      <c r="G56" s="88"/>
      <c r="H56" s="85">
        <v>2491</v>
      </c>
      <c r="I56" s="96" t="s">
        <v>51</v>
      </c>
      <c r="J56" s="39">
        <v>83487.64</v>
      </c>
      <c r="K56" s="39">
        <f t="shared" si="51"/>
        <v>6957.3033333333333</v>
      </c>
      <c r="L56" s="39">
        <f t="shared" si="40"/>
        <v>6957.3033333333333</v>
      </c>
      <c r="M56" s="39">
        <f t="shared" si="54"/>
        <v>6957.3033333333333</v>
      </c>
      <c r="N56" s="39">
        <f t="shared" si="64"/>
        <v>6957.3033333333333</v>
      </c>
      <c r="O56" s="39">
        <f t="shared" si="65"/>
        <v>6957.3033333333333</v>
      </c>
      <c r="P56" s="39">
        <f t="shared" si="66"/>
        <v>6957.3033333333333</v>
      </c>
      <c r="Q56" s="39">
        <f t="shared" si="67"/>
        <v>6957.3033333333333</v>
      </c>
      <c r="R56" s="39">
        <f t="shared" si="68"/>
        <v>6957.3033333333333</v>
      </c>
      <c r="S56" s="39">
        <f t="shared" si="69"/>
        <v>6957.3033333333333</v>
      </c>
      <c r="T56" s="39">
        <f t="shared" si="70"/>
        <v>6957.3033333333333</v>
      </c>
      <c r="U56" s="39">
        <f t="shared" si="71"/>
        <v>6957.3033333333333</v>
      </c>
      <c r="V56" s="39">
        <f t="shared" si="72"/>
        <v>6957.3033333333333</v>
      </c>
    </row>
    <row r="57" spans="1:22" ht="21" customHeight="1" x14ac:dyDescent="0.15">
      <c r="A57" s="87"/>
      <c r="B57" s="88"/>
      <c r="C57" s="89"/>
      <c r="D57" s="81"/>
      <c r="E57" s="81"/>
      <c r="F57" s="88"/>
      <c r="G57" s="88"/>
      <c r="H57" s="85">
        <v>2611</v>
      </c>
      <c r="I57" s="86" t="s">
        <v>85</v>
      </c>
      <c r="J57" s="39">
        <v>98904</v>
      </c>
      <c r="K57" s="39">
        <f t="shared" si="51"/>
        <v>8242</v>
      </c>
      <c r="L57" s="39">
        <f t="shared" si="40"/>
        <v>8242</v>
      </c>
      <c r="M57" s="39">
        <f t="shared" si="54"/>
        <v>8242</v>
      </c>
      <c r="N57" s="39">
        <f t="shared" ref="N57:V61" si="73">M57</f>
        <v>8242</v>
      </c>
      <c r="O57" s="39">
        <f t="shared" si="73"/>
        <v>8242</v>
      </c>
      <c r="P57" s="39">
        <f t="shared" si="73"/>
        <v>8242</v>
      </c>
      <c r="Q57" s="39">
        <f t="shared" si="73"/>
        <v>8242</v>
      </c>
      <c r="R57" s="39">
        <f t="shared" si="73"/>
        <v>8242</v>
      </c>
      <c r="S57" s="39">
        <f t="shared" si="73"/>
        <v>8242</v>
      </c>
      <c r="T57" s="39">
        <f t="shared" si="73"/>
        <v>8242</v>
      </c>
      <c r="U57" s="39">
        <f t="shared" si="73"/>
        <v>8242</v>
      </c>
      <c r="V57" s="39">
        <f t="shared" si="73"/>
        <v>8242</v>
      </c>
    </row>
    <row r="58" spans="1:22" ht="21" customHeight="1" x14ac:dyDescent="0.15">
      <c r="A58" s="87"/>
      <c r="B58" s="88"/>
      <c r="C58" s="89"/>
      <c r="D58" s="81"/>
      <c r="E58" s="81"/>
      <c r="F58" s="88"/>
      <c r="G58" s="88"/>
      <c r="H58" s="85">
        <v>2612</v>
      </c>
      <c r="I58" s="86" t="s">
        <v>86</v>
      </c>
      <c r="J58" s="39">
        <v>4461.46</v>
      </c>
      <c r="K58" s="39">
        <f t="shared" si="51"/>
        <v>371.78833333333336</v>
      </c>
      <c r="L58" s="39">
        <f t="shared" si="40"/>
        <v>371.78833333333336</v>
      </c>
      <c r="M58" s="39">
        <f t="shared" si="54"/>
        <v>371.78833333333336</v>
      </c>
      <c r="N58" s="39">
        <f t="shared" si="73"/>
        <v>371.78833333333336</v>
      </c>
      <c r="O58" s="39">
        <f t="shared" si="73"/>
        <v>371.78833333333336</v>
      </c>
      <c r="P58" s="39">
        <f t="shared" si="73"/>
        <v>371.78833333333336</v>
      </c>
      <c r="Q58" s="39">
        <f t="shared" si="73"/>
        <v>371.78833333333336</v>
      </c>
      <c r="R58" s="39">
        <f t="shared" si="73"/>
        <v>371.78833333333336</v>
      </c>
      <c r="S58" s="39">
        <f t="shared" si="73"/>
        <v>371.78833333333336</v>
      </c>
      <c r="T58" s="39">
        <f t="shared" si="73"/>
        <v>371.78833333333336</v>
      </c>
      <c r="U58" s="39">
        <f t="shared" si="73"/>
        <v>371.78833333333336</v>
      </c>
      <c r="V58" s="39">
        <f t="shared" si="73"/>
        <v>371.78833333333336</v>
      </c>
    </row>
    <row r="59" spans="1:22" ht="28.5" customHeight="1" x14ac:dyDescent="0.15">
      <c r="A59" s="87"/>
      <c r="B59" s="88"/>
      <c r="C59" s="89"/>
      <c r="D59" s="81"/>
      <c r="E59" s="81"/>
      <c r="F59" s="88"/>
      <c r="G59" s="88"/>
      <c r="H59" s="85">
        <v>2921</v>
      </c>
      <c r="I59" s="86" t="s">
        <v>88</v>
      </c>
      <c r="J59" s="39">
        <v>54288.07</v>
      </c>
      <c r="K59" s="39">
        <f t="shared" si="51"/>
        <v>4524.0058333333336</v>
      </c>
      <c r="L59" s="39">
        <f t="shared" si="40"/>
        <v>4524.0058333333336</v>
      </c>
      <c r="M59" s="39">
        <f t="shared" si="54"/>
        <v>4524.0058333333336</v>
      </c>
      <c r="N59" s="39">
        <f t="shared" si="73"/>
        <v>4524.0058333333336</v>
      </c>
      <c r="O59" s="39">
        <f t="shared" si="73"/>
        <v>4524.0058333333336</v>
      </c>
      <c r="P59" s="39">
        <f t="shared" si="73"/>
        <v>4524.0058333333336</v>
      </c>
      <c r="Q59" s="39">
        <f t="shared" si="73"/>
        <v>4524.0058333333336</v>
      </c>
      <c r="R59" s="39">
        <f t="shared" si="73"/>
        <v>4524.0058333333336</v>
      </c>
      <c r="S59" s="39">
        <f t="shared" si="73"/>
        <v>4524.0058333333336</v>
      </c>
      <c r="T59" s="39">
        <f t="shared" si="73"/>
        <v>4524.0058333333336</v>
      </c>
      <c r="U59" s="39">
        <f t="shared" si="73"/>
        <v>4524.0058333333336</v>
      </c>
      <c r="V59" s="39">
        <f t="shared" si="73"/>
        <v>4524.0058333333336</v>
      </c>
    </row>
    <row r="60" spans="1:22" ht="33" customHeight="1" x14ac:dyDescent="0.15">
      <c r="A60" s="87"/>
      <c r="B60" s="88"/>
      <c r="C60" s="89"/>
      <c r="D60" s="81"/>
      <c r="E60" s="81"/>
      <c r="F60" s="88"/>
      <c r="G60" s="88"/>
      <c r="H60" s="85">
        <v>2931</v>
      </c>
      <c r="I60" s="96" t="s">
        <v>89</v>
      </c>
      <c r="J60" s="39">
        <v>1212.02</v>
      </c>
      <c r="K60" s="39">
        <f t="shared" si="51"/>
        <v>101.00166666666667</v>
      </c>
      <c r="L60" s="39">
        <f t="shared" si="40"/>
        <v>101.00166666666667</v>
      </c>
      <c r="M60" s="39">
        <f t="shared" si="54"/>
        <v>101.00166666666667</v>
      </c>
      <c r="N60" s="39">
        <f t="shared" si="73"/>
        <v>101.00166666666667</v>
      </c>
      <c r="O60" s="39">
        <f t="shared" si="73"/>
        <v>101.00166666666667</v>
      </c>
      <c r="P60" s="39">
        <f t="shared" si="73"/>
        <v>101.00166666666667</v>
      </c>
      <c r="Q60" s="39">
        <f t="shared" si="73"/>
        <v>101.00166666666667</v>
      </c>
      <c r="R60" s="39">
        <f t="shared" si="73"/>
        <v>101.00166666666667</v>
      </c>
      <c r="S60" s="39">
        <f t="shared" si="73"/>
        <v>101.00166666666667</v>
      </c>
      <c r="T60" s="39">
        <f t="shared" si="73"/>
        <v>101.00166666666667</v>
      </c>
      <c r="U60" s="39">
        <f t="shared" si="73"/>
        <v>101.00166666666667</v>
      </c>
      <c r="V60" s="39">
        <f t="shared" si="73"/>
        <v>101.00166666666667</v>
      </c>
    </row>
    <row r="61" spans="1:22" ht="38.25" customHeight="1" x14ac:dyDescent="0.15">
      <c r="A61" s="87"/>
      <c r="B61" s="88"/>
      <c r="C61" s="89"/>
      <c r="D61" s="81"/>
      <c r="E61" s="81"/>
      <c r="F61" s="88"/>
      <c r="G61" s="88"/>
      <c r="H61" s="85">
        <v>2941</v>
      </c>
      <c r="I61" s="96" t="s">
        <v>90</v>
      </c>
      <c r="J61" s="39">
        <v>918</v>
      </c>
      <c r="K61" s="39">
        <f t="shared" si="51"/>
        <v>76.5</v>
      </c>
      <c r="L61" s="39">
        <f t="shared" si="40"/>
        <v>76.5</v>
      </c>
      <c r="M61" s="39">
        <f t="shared" si="54"/>
        <v>76.5</v>
      </c>
      <c r="N61" s="39">
        <f t="shared" si="73"/>
        <v>76.5</v>
      </c>
      <c r="O61" s="39">
        <f t="shared" si="73"/>
        <v>76.5</v>
      </c>
      <c r="P61" s="39">
        <f t="shared" si="73"/>
        <v>76.5</v>
      </c>
      <c r="Q61" s="39">
        <f t="shared" si="73"/>
        <v>76.5</v>
      </c>
      <c r="R61" s="39">
        <f t="shared" si="73"/>
        <v>76.5</v>
      </c>
      <c r="S61" s="39">
        <f t="shared" si="73"/>
        <v>76.5</v>
      </c>
      <c r="T61" s="39">
        <f t="shared" si="73"/>
        <v>76.5</v>
      </c>
      <c r="U61" s="39">
        <f t="shared" si="73"/>
        <v>76.5</v>
      </c>
      <c r="V61" s="39">
        <f t="shared" si="73"/>
        <v>76.5</v>
      </c>
    </row>
    <row r="62" spans="1:22" ht="33" customHeight="1" x14ac:dyDescent="0.15">
      <c r="A62" s="87"/>
      <c r="B62" s="88"/>
      <c r="C62" s="89"/>
      <c r="D62" s="81"/>
      <c r="E62" s="81"/>
      <c r="F62" s="88"/>
      <c r="G62" s="88"/>
      <c r="H62" s="85">
        <v>3311</v>
      </c>
      <c r="I62" s="96" t="s">
        <v>203</v>
      </c>
      <c r="J62" s="39">
        <v>68549.440000000002</v>
      </c>
      <c r="K62" s="39">
        <f t="shared" si="51"/>
        <v>5712.4533333333338</v>
      </c>
      <c r="L62" s="39">
        <f t="shared" si="40"/>
        <v>5712.4533333333338</v>
      </c>
      <c r="M62" s="39">
        <f t="shared" si="54"/>
        <v>5712.4533333333338</v>
      </c>
      <c r="N62" s="39">
        <f t="shared" ref="N62:N63" si="74">M62</f>
        <v>5712.4533333333338</v>
      </c>
      <c r="O62" s="39">
        <f t="shared" ref="O62:O63" si="75">N62</f>
        <v>5712.4533333333338</v>
      </c>
      <c r="P62" s="39">
        <f t="shared" ref="P62:P63" si="76">O62</f>
        <v>5712.4533333333338</v>
      </c>
      <c r="Q62" s="39">
        <f t="shared" ref="Q62:Q63" si="77">P62</f>
        <v>5712.4533333333338</v>
      </c>
      <c r="R62" s="39">
        <f t="shared" ref="R62:R63" si="78">Q62</f>
        <v>5712.4533333333338</v>
      </c>
      <c r="S62" s="39">
        <f t="shared" ref="S62:S63" si="79">R62</f>
        <v>5712.4533333333338</v>
      </c>
      <c r="T62" s="39">
        <f t="shared" ref="T62:T63" si="80">S62</f>
        <v>5712.4533333333338</v>
      </c>
      <c r="U62" s="39">
        <f t="shared" ref="U62:U63" si="81">T62</f>
        <v>5712.4533333333338</v>
      </c>
      <c r="V62" s="39">
        <f t="shared" ref="V62:V63" si="82">U62</f>
        <v>5712.4533333333338</v>
      </c>
    </row>
    <row r="63" spans="1:22" ht="27.75" customHeight="1" x14ac:dyDescent="0.15">
      <c r="A63" s="87"/>
      <c r="B63" s="88"/>
      <c r="C63" s="89"/>
      <c r="D63" s="81"/>
      <c r="E63" s="81"/>
      <c r="F63" s="88"/>
      <c r="G63" s="88"/>
      <c r="H63" s="85">
        <v>3361</v>
      </c>
      <c r="I63" s="96" t="s">
        <v>29</v>
      </c>
      <c r="J63" s="39">
        <v>3437.4</v>
      </c>
      <c r="K63" s="39">
        <f t="shared" si="51"/>
        <v>286.45</v>
      </c>
      <c r="L63" s="39">
        <f t="shared" si="40"/>
        <v>286.45</v>
      </c>
      <c r="M63" s="39">
        <f t="shared" si="54"/>
        <v>286.45</v>
      </c>
      <c r="N63" s="39">
        <f t="shared" si="74"/>
        <v>286.45</v>
      </c>
      <c r="O63" s="39">
        <f t="shared" si="75"/>
        <v>286.45</v>
      </c>
      <c r="P63" s="39">
        <f t="shared" si="76"/>
        <v>286.45</v>
      </c>
      <c r="Q63" s="39">
        <f t="shared" si="77"/>
        <v>286.45</v>
      </c>
      <c r="R63" s="39">
        <f t="shared" si="78"/>
        <v>286.45</v>
      </c>
      <c r="S63" s="39">
        <f t="shared" si="79"/>
        <v>286.45</v>
      </c>
      <c r="T63" s="39">
        <f t="shared" si="80"/>
        <v>286.45</v>
      </c>
      <c r="U63" s="39">
        <f t="shared" si="81"/>
        <v>286.45</v>
      </c>
      <c r="V63" s="39">
        <f t="shared" si="82"/>
        <v>286.45</v>
      </c>
    </row>
    <row r="64" spans="1:22" ht="29.25" customHeight="1" x14ac:dyDescent="0.15">
      <c r="A64" s="87"/>
      <c r="B64" s="88"/>
      <c r="C64" s="89"/>
      <c r="D64" s="81"/>
      <c r="E64" s="81"/>
      <c r="F64" s="88"/>
      <c r="G64" s="88"/>
      <c r="H64" s="85">
        <v>3411</v>
      </c>
      <c r="I64" s="86" t="s">
        <v>94</v>
      </c>
      <c r="J64" s="39">
        <v>4446.05</v>
      </c>
      <c r="K64" s="39">
        <f t="shared" si="51"/>
        <v>370.50416666666666</v>
      </c>
      <c r="L64" s="39">
        <f t="shared" si="40"/>
        <v>370.50416666666666</v>
      </c>
      <c r="M64" s="39">
        <f t="shared" si="54"/>
        <v>370.50416666666666</v>
      </c>
      <c r="N64" s="39">
        <f t="shared" ref="N64:V66" si="83">M64</f>
        <v>370.50416666666666</v>
      </c>
      <c r="O64" s="39">
        <f t="shared" si="83"/>
        <v>370.50416666666666</v>
      </c>
      <c r="P64" s="39">
        <f t="shared" si="83"/>
        <v>370.50416666666666</v>
      </c>
      <c r="Q64" s="39">
        <f t="shared" si="83"/>
        <v>370.50416666666666</v>
      </c>
      <c r="R64" s="39">
        <f t="shared" si="83"/>
        <v>370.50416666666666</v>
      </c>
      <c r="S64" s="39">
        <f t="shared" si="83"/>
        <v>370.50416666666666</v>
      </c>
      <c r="T64" s="39">
        <f t="shared" si="83"/>
        <v>370.50416666666666</v>
      </c>
      <c r="U64" s="39">
        <f t="shared" si="83"/>
        <v>370.50416666666666</v>
      </c>
      <c r="V64" s="39">
        <f t="shared" si="83"/>
        <v>370.50416666666666</v>
      </c>
    </row>
    <row r="65" spans="1:22" ht="21" customHeight="1" x14ac:dyDescent="0.15">
      <c r="A65" s="87"/>
      <c r="B65" s="88"/>
      <c r="C65" s="89"/>
      <c r="D65" s="81"/>
      <c r="E65" s="81"/>
      <c r="F65" s="88"/>
      <c r="G65" s="88"/>
      <c r="H65" s="85">
        <v>3451</v>
      </c>
      <c r="I65" s="86" t="s">
        <v>96</v>
      </c>
      <c r="J65" s="39">
        <v>52632.83</v>
      </c>
      <c r="K65" s="39">
        <f t="shared" si="51"/>
        <v>4386.0691666666671</v>
      </c>
      <c r="L65" s="39">
        <f t="shared" si="40"/>
        <v>4386.0691666666671</v>
      </c>
      <c r="M65" s="39">
        <f t="shared" ref="M65:M66" si="84">L65</f>
        <v>4386.0691666666671</v>
      </c>
      <c r="N65" s="39">
        <f t="shared" si="83"/>
        <v>4386.0691666666671</v>
      </c>
      <c r="O65" s="39">
        <f t="shared" si="83"/>
        <v>4386.0691666666671</v>
      </c>
      <c r="P65" s="39">
        <f t="shared" si="83"/>
        <v>4386.0691666666671</v>
      </c>
      <c r="Q65" s="39">
        <f t="shared" si="83"/>
        <v>4386.0691666666671</v>
      </c>
      <c r="R65" s="39">
        <f t="shared" si="83"/>
        <v>4386.0691666666671</v>
      </c>
      <c r="S65" s="39">
        <f t="shared" si="83"/>
        <v>4386.0691666666671</v>
      </c>
      <c r="T65" s="39">
        <f t="shared" si="83"/>
        <v>4386.0691666666671</v>
      </c>
      <c r="U65" s="39">
        <f t="shared" si="83"/>
        <v>4386.0691666666671</v>
      </c>
      <c r="V65" s="39">
        <f t="shared" si="83"/>
        <v>4386.0691666666671</v>
      </c>
    </row>
    <row r="66" spans="1:22" ht="21" customHeight="1" x14ac:dyDescent="0.15">
      <c r="A66" s="87"/>
      <c r="B66" s="88"/>
      <c r="C66" s="89"/>
      <c r="D66" s="81"/>
      <c r="E66" s="81"/>
      <c r="F66" s="88"/>
      <c r="G66" s="88"/>
      <c r="H66" s="85">
        <v>2511</v>
      </c>
      <c r="I66" s="86" t="s">
        <v>98</v>
      </c>
      <c r="J66" s="39">
        <v>13350</v>
      </c>
      <c r="K66" s="39">
        <f t="shared" si="51"/>
        <v>1112.5</v>
      </c>
      <c r="L66" s="39">
        <f t="shared" si="40"/>
        <v>1112.5</v>
      </c>
      <c r="M66" s="39">
        <f t="shared" si="84"/>
        <v>1112.5</v>
      </c>
      <c r="N66" s="39">
        <f t="shared" si="83"/>
        <v>1112.5</v>
      </c>
      <c r="O66" s="39">
        <f t="shared" si="83"/>
        <v>1112.5</v>
      </c>
      <c r="P66" s="39">
        <f t="shared" si="83"/>
        <v>1112.5</v>
      </c>
      <c r="Q66" s="39">
        <f t="shared" si="83"/>
        <v>1112.5</v>
      </c>
      <c r="R66" s="39">
        <f t="shared" si="83"/>
        <v>1112.5</v>
      </c>
      <c r="S66" s="39">
        <f t="shared" si="83"/>
        <v>1112.5</v>
      </c>
      <c r="T66" s="39">
        <f t="shared" si="83"/>
        <v>1112.5</v>
      </c>
      <c r="U66" s="39">
        <f t="shared" si="83"/>
        <v>1112.5</v>
      </c>
      <c r="V66" s="39">
        <f t="shared" si="83"/>
        <v>1112.5</v>
      </c>
    </row>
    <row r="67" spans="1:22" ht="33.75" customHeight="1" x14ac:dyDescent="0.15">
      <c r="A67" s="87"/>
      <c r="B67" s="88"/>
      <c r="C67" s="89"/>
      <c r="D67" s="81"/>
      <c r="E67" s="81"/>
      <c r="F67" s="88"/>
      <c r="G67" s="88"/>
      <c r="H67" s="85">
        <v>3521</v>
      </c>
      <c r="I67" s="96" t="s">
        <v>99</v>
      </c>
      <c r="J67" s="39">
        <v>52368.17</v>
      </c>
      <c r="K67" s="39">
        <f t="shared" si="51"/>
        <v>4364.0141666666668</v>
      </c>
      <c r="L67" s="39">
        <f t="shared" si="40"/>
        <v>4364.0141666666668</v>
      </c>
      <c r="M67" s="39">
        <f t="shared" si="40"/>
        <v>4364.0141666666668</v>
      </c>
      <c r="N67" s="39">
        <f t="shared" ref="N67:V67" si="85">M67</f>
        <v>4364.0141666666668</v>
      </c>
      <c r="O67" s="39">
        <f t="shared" si="85"/>
        <v>4364.0141666666668</v>
      </c>
      <c r="P67" s="39">
        <f t="shared" si="85"/>
        <v>4364.0141666666668</v>
      </c>
      <c r="Q67" s="39">
        <f t="shared" si="85"/>
        <v>4364.0141666666668</v>
      </c>
      <c r="R67" s="39">
        <f t="shared" si="85"/>
        <v>4364.0141666666668</v>
      </c>
      <c r="S67" s="39">
        <f t="shared" si="85"/>
        <v>4364.0141666666668</v>
      </c>
      <c r="T67" s="39">
        <f t="shared" si="85"/>
        <v>4364.0141666666668</v>
      </c>
      <c r="U67" s="39">
        <f t="shared" si="85"/>
        <v>4364.0141666666668</v>
      </c>
      <c r="V67" s="39">
        <f t="shared" si="85"/>
        <v>4364.0141666666668</v>
      </c>
    </row>
    <row r="68" spans="1:22" ht="26.25" customHeight="1" x14ac:dyDescent="0.15">
      <c r="A68" s="87"/>
      <c r="B68" s="88"/>
      <c r="C68" s="89"/>
      <c r="D68" s="81"/>
      <c r="E68" s="81"/>
      <c r="F68" s="88"/>
      <c r="G68" s="88"/>
      <c r="H68" s="85">
        <v>3551</v>
      </c>
      <c r="I68" s="96" t="s">
        <v>206</v>
      </c>
      <c r="J68" s="39">
        <v>57369.11</v>
      </c>
      <c r="K68" s="39">
        <f t="shared" si="51"/>
        <v>4780.7591666666667</v>
      </c>
      <c r="L68" s="39">
        <f t="shared" si="40"/>
        <v>4780.7591666666667</v>
      </c>
      <c r="M68" s="39">
        <f t="shared" si="40"/>
        <v>4780.7591666666667</v>
      </c>
      <c r="N68" s="39">
        <f t="shared" ref="N68:V70" si="86">M68</f>
        <v>4780.7591666666667</v>
      </c>
      <c r="O68" s="39">
        <f t="shared" si="86"/>
        <v>4780.7591666666667</v>
      </c>
      <c r="P68" s="39">
        <f t="shared" si="86"/>
        <v>4780.7591666666667</v>
      </c>
      <c r="Q68" s="39">
        <f t="shared" si="86"/>
        <v>4780.7591666666667</v>
      </c>
      <c r="R68" s="39">
        <f t="shared" si="86"/>
        <v>4780.7591666666667</v>
      </c>
      <c r="S68" s="39">
        <f t="shared" si="86"/>
        <v>4780.7591666666667</v>
      </c>
      <c r="T68" s="39">
        <f t="shared" si="86"/>
        <v>4780.7591666666667</v>
      </c>
      <c r="U68" s="39">
        <f t="shared" si="86"/>
        <v>4780.7591666666667</v>
      </c>
      <c r="V68" s="39">
        <f t="shared" si="86"/>
        <v>4780.7591666666667</v>
      </c>
    </row>
    <row r="69" spans="1:22" ht="24" customHeight="1" x14ac:dyDescent="0.15">
      <c r="A69" s="87"/>
      <c r="B69" s="88"/>
      <c r="C69" s="89"/>
      <c r="D69" s="81"/>
      <c r="E69" s="81"/>
      <c r="F69" s="88"/>
      <c r="G69" s="88"/>
      <c r="H69" s="85">
        <v>3571</v>
      </c>
      <c r="I69" s="96" t="s">
        <v>102</v>
      </c>
      <c r="J69" s="39">
        <v>3480</v>
      </c>
      <c r="K69" s="39">
        <f t="shared" si="51"/>
        <v>290</v>
      </c>
      <c r="L69" s="39">
        <f t="shared" si="40"/>
        <v>290</v>
      </c>
      <c r="M69" s="39">
        <f t="shared" si="40"/>
        <v>290</v>
      </c>
      <c r="N69" s="39">
        <f t="shared" si="86"/>
        <v>290</v>
      </c>
      <c r="O69" s="39">
        <f t="shared" si="86"/>
        <v>290</v>
      </c>
      <c r="P69" s="39">
        <f t="shared" si="86"/>
        <v>290</v>
      </c>
      <c r="Q69" s="39">
        <f t="shared" si="86"/>
        <v>290</v>
      </c>
      <c r="R69" s="39">
        <f t="shared" si="86"/>
        <v>290</v>
      </c>
      <c r="S69" s="39">
        <f t="shared" si="86"/>
        <v>290</v>
      </c>
      <c r="T69" s="39">
        <f t="shared" si="86"/>
        <v>290</v>
      </c>
      <c r="U69" s="39">
        <f t="shared" si="86"/>
        <v>290</v>
      </c>
      <c r="V69" s="39">
        <f t="shared" si="86"/>
        <v>290</v>
      </c>
    </row>
    <row r="70" spans="1:22" ht="21" customHeight="1" x14ac:dyDescent="0.15">
      <c r="A70" s="87"/>
      <c r="B70" s="88"/>
      <c r="C70" s="89"/>
      <c r="D70" s="81"/>
      <c r="E70" s="81"/>
      <c r="F70" s="88"/>
      <c r="G70" s="88"/>
      <c r="H70" s="85">
        <v>3751</v>
      </c>
      <c r="I70" s="86" t="s">
        <v>32</v>
      </c>
      <c r="J70" s="39">
        <v>2460</v>
      </c>
      <c r="K70" s="39">
        <f t="shared" si="51"/>
        <v>205</v>
      </c>
      <c r="L70" s="39">
        <f t="shared" si="40"/>
        <v>205</v>
      </c>
      <c r="M70" s="39">
        <f t="shared" si="40"/>
        <v>205</v>
      </c>
      <c r="N70" s="39">
        <f t="shared" si="86"/>
        <v>205</v>
      </c>
      <c r="O70" s="39">
        <f t="shared" si="86"/>
        <v>205</v>
      </c>
      <c r="P70" s="39">
        <f t="shared" si="86"/>
        <v>205</v>
      </c>
      <c r="Q70" s="39">
        <f t="shared" si="86"/>
        <v>205</v>
      </c>
      <c r="R70" s="39">
        <f t="shared" si="86"/>
        <v>205</v>
      </c>
      <c r="S70" s="39">
        <f t="shared" si="86"/>
        <v>205</v>
      </c>
      <c r="T70" s="39">
        <f t="shared" si="86"/>
        <v>205</v>
      </c>
      <c r="U70" s="39">
        <f t="shared" si="86"/>
        <v>205</v>
      </c>
      <c r="V70" s="39">
        <f t="shared" si="86"/>
        <v>205</v>
      </c>
    </row>
    <row r="71" spans="1:22" ht="21" customHeight="1" x14ac:dyDescent="0.15">
      <c r="A71" s="87"/>
      <c r="B71" s="88"/>
      <c r="C71" s="89"/>
      <c r="D71" s="81"/>
      <c r="E71" s="81"/>
      <c r="F71" s="88"/>
      <c r="G71" s="88"/>
      <c r="H71" s="85">
        <v>3821</v>
      </c>
      <c r="I71" s="86" t="s">
        <v>57</v>
      </c>
      <c r="J71" s="39">
        <v>11373.4</v>
      </c>
      <c r="K71" s="39">
        <f t="shared" si="51"/>
        <v>947.7833333333333</v>
      </c>
      <c r="L71" s="39">
        <f t="shared" si="40"/>
        <v>947.7833333333333</v>
      </c>
      <c r="M71" s="39">
        <f t="shared" si="40"/>
        <v>947.7833333333333</v>
      </c>
      <c r="N71" s="39">
        <f t="shared" ref="N71:N72" si="87">M71</f>
        <v>947.7833333333333</v>
      </c>
      <c r="O71" s="39">
        <f t="shared" ref="O71:O72" si="88">N71</f>
        <v>947.7833333333333</v>
      </c>
      <c r="P71" s="39">
        <f t="shared" ref="P71:P72" si="89">O71</f>
        <v>947.7833333333333</v>
      </c>
      <c r="Q71" s="39">
        <f t="shared" ref="Q71:Q72" si="90">P71</f>
        <v>947.7833333333333</v>
      </c>
      <c r="R71" s="39">
        <f t="shared" ref="R71:R72" si="91">Q71</f>
        <v>947.7833333333333</v>
      </c>
      <c r="S71" s="39">
        <f t="shared" ref="S71:S72" si="92">R71</f>
        <v>947.7833333333333</v>
      </c>
      <c r="T71" s="39">
        <f t="shared" ref="T71:T72" si="93">S71</f>
        <v>947.7833333333333</v>
      </c>
      <c r="U71" s="39">
        <f t="shared" ref="U71:U72" si="94">T71</f>
        <v>947.7833333333333</v>
      </c>
      <c r="V71" s="39">
        <f t="shared" ref="V71:V72" si="95">U71</f>
        <v>947.7833333333333</v>
      </c>
    </row>
    <row r="72" spans="1:22" ht="21" customHeight="1" x14ac:dyDescent="0.15">
      <c r="A72" s="87"/>
      <c r="B72" s="88"/>
      <c r="C72" s="89"/>
      <c r="D72" s="81"/>
      <c r="E72" s="81"/>
      <c r="F72" s="88"/>
      <c r="G72" s="88"/>
      <c r="H72" s="85">
        <v>3921</v>
      </c>
      <c r="I72" s="86" t="s">
        <v>58</v>
      </c>
      <c r="J72" s="39">
        <v>57106.82</v>
      </c>
      <c r="K72" s="39">
        <f t="shared" si="51"/>
        <v>4758.9016666666666</v>
      </c>
      <c r="L72" s="39">
        <f t="shared" si="40"/>
        <v>4758.9016666666666</v>
      </c>
      <c r="M72" s="39">
        <f t="shared" si="40"/>
        <v>4758.9016666666666</v>
      </c>
      <c r="N72" s="39">
        <f t="shared" si="87"/>
        <v>4758.9016666666666</v>
      </c>
      <c r="O72" s="39">
        <f t="shared" si="88"/>
        <v>4758.9016666666666</v>
      </c>
      <c r="P72" s="39">
        <f t="shared" si="89"/>
        <v>4758.9016666666666</v>
      </c>
      <c r="Q72" s="39">
        <f t="shared" si="90"/>
        <v>4758.9016666666666</v>
      </c>
      <c r="R72" s="39">
        <f t="shared" si="91"/>
        <v>4758.9016666666666</v>
      </c>
      <c r="S72" s="39">
        <f t="shared" si="92"/>
        <v>4758.9016666666666</v>
      </c>
      <c r="T72" s="39">
        <f t="shared" si="93"/>
        <v>4758.9016666666666</v>
      </c>
      <c r="U72" s="39">
        <f t="shared" si="94"/>
        <v>4758.9016666666666</v>
      </c>
      <c r="V72" s="39">
        <f t="shared" si="95"/>
        <v>4758.9016666666666</v>
      </c>
    </row>
    <row r="73" spans="1:22" ht="21" customHeight="1" x14ac:dyDescent="0.15">
      <c r="A73" s="87"/>
      <c r="B73" s="88"/>
      <c r="C73" s="89"/>
      <c r="D73" s="81"/>
      <c r="E73" s="81"/>
      <c r="F73" s="88"/>
      <c r="G73" s="88"/>
      <c r="H73" s="85">
        <v>3981</v>
      </c>
      <c r="I73" s="86" t="s">
        <v>104</v>
      </c>
      <c r="J73" s="39">
        <v>31438.799999999999</v>
      </c>
      <c r="K73" s="39">
        <f t="shared" si="51"/>
        <v>2619.9</v>
      </c>
      <c r="L73" s="39">
        <f t="shared" si="40"/>
        <v>2619.9</v>
      </c>
      <c r="M73" s="39">
        <f t="shared" si="40"/>
        <v>2619.9</v>
      </c>
      <c r="N73" s="39">
        <f t="shared" ref="N73:V76" si="96">M73</f>
        <v>2619.9</v>
      </c>
      <c r="O73" s="39">
        <f t="shared" si="96"/>
        <v>2619.9</v>
      </c>
      <c r="P73" s="39">
        <f t="shared" si="96"/>
        <v>2619.9</v>
      </c>
      <c r="Q73" s="39">
        <f t="shared" si="96"/>
        <v>2619.9</v>
      </c>
      <c r="R73" s="39">
        <f t="shared" si="96"/>
        <v>2619.9</v>
      </c>
      <c r="S73" s="39">
        <f t="shared" si="96"/>
        <v>2619.9</v>
      </c>
      <c r="T73" s="39">
        <f t="shared" si="96"/>
        <v>2619.9</v>
      </c>
      <c r="U73" s="39">
        <f t="shared" si="96"/>
        <v>2619.9</v>
      </c>
      <c r="V73" s="39">
        <f t="shared" si="96"/>
        <v>2619.9</v>
      </c>
    </row>
    <row r="74" spans="1:22" ht="21" customHeight="1" x14ac:dyDescent="0.15">
      <c r="A74" s="87"/>
      <c r="B74" s="88"/>
      <c r="C74" s="89"/>
      <c r="D74" s="81"/>
      <c r="E74" s="81"/>
      <c r="F74" s="88"/>
      <c r="G74" s="99"/>
      <c r="H74" s="85">
        <v>4411</v>
      </c>
      <c r="I74" s="86" t="s">
        <v>59</v>
      </c>
      <c r="J74" s="39">
        <v>244187.29</v>
      </c>
      <c r="K74" s="39">
        <f t="shared" si="51"/>
        <v>20348.940833333334</v>
      </c>
      <c r="L74" s="39">
        <f t="shared" si="40"/>
        <v>20348.940833333334</v>
      </c>
      <c r="M74" s="39">
        <f t="shared" si="40"/>
        <v>20348.940833333334</v>
      </c>
      <c r="N74" s="39">
        <f t="shared" si="96"/>
        <v>20348.940833333334</v>
      </c>
      <c r="O74" s="39">
        <f t="shared" si="96"/>
        <v>20348.940833333334</v>
      </c>
      <c r="P74" s="39">
        <f t="shared" si="96"/>
        <v>20348.940833333334</v>
      </c>
      <c r="Q74" s="39">
        <f t="shared" si="96"/>
        <v>20348.940833333334</v>
      </c>
      <c r="R74" s="39">
        <f t="shared" si="96"/>
        <v>20348.940833333334</v>
      </c>
      <c r="S74" s="39">
        <f t="shared" si="96"/>
        <v>20348.940833333334</v>
      </c>
      <c r="T74" s="39">
        <f t="shared" si="96"/>
        <v>20348.940833333334</v>
      </c>
      <c r="U74" s="39">
        <f t="shared" si="96"/>
        <v>20348.940833333334</v>
      </c>
      <c r="V74" s="39">
        <f t="shared" si="96"/>
        <v>20348.940833333334</v>
      </c>
    </row>
    <row r="75" spans="1:22" ht="21" customHeight="1" x14ac:dyDescent="0.15">
      <c r="A75" s="87"/>
      <c r="B75" s="88"/>
      <c r="C75" s="89"/>
      <c r="D75" s="81"/>
      <c r="E75" s="81"/>
      <c r="F75" s="88"/>
      <c r="G75" s="99"/>
      <c r="H75" s="85">
        <v>5100</v>
      </c>
      <c r="I75" s="86" t="s">
        <v>205</v>
      </c>
      <c r="J75" s="39">
        <v>9000</v>
      </c>
      <c r="K75" s="39">
        <f t="shared" si="51"/>
        <v>750</v>
      </c>
      <c r="L75" s="39">
        <f t="shared" si="40"/>
        <v>750</v>
      </c>
      <c r="M75" s="39">
        <f t="shared" si="40"/>
        <v>750</v>
      </c>
      <c r="N75" s="39">
        <f t="shared" si="96"/>
        <v>750</v>
      </c>
      <c r="O75" s="39">
        <f t="shared" si="96"/>
        <v>750</v>
      </c>
      <c r="P75" s="39">
        <f t="shared" si="96"/>
        <v>750</v>
      </c>
      <c r="Q75" s="39">
        <f t="shared" si="96"/>
        <v>750</v>
      </c>
      <c r="R75" s="39">
        <f t="shared" si="96"/>
        <v>750</v>
      </c>
      <c r="S75" s="39">
        <f t="shared" si="96"/>
        <v>750</v>
      </c>
      <c r="T75" s="39">
        <f t="shared" si="96"/>
        <v>750</v>
      </c>
      <c r="U75" s="39">
        <f t="shared" si="96"/>
        <v>750</v>
      </c>
      <c r="V75" s="39">
        <f t="shared" si="96"/>
        <v>750</v>
      </c>
    </row>
    <row r="76" spans="1:22" ht="30.75" customHeight="1" x14ac:dyDescent="0.15">
      <c r="A76" s="87"/>
      <c r="B76" s="88"/>
      <c r="C76" s="89"/>
      <c r="D76" s="81"/>
      <c r="E76" s="81"/>
      <c r="F76" s="88"/>
      <c r="G76" s="101" t="s">
        <v>109</v>
      </c>
      <c r="H76" s="85">
        <v>5151</v>
      </c>
      <c r="I76" s="96" t="s">
        <v>105</v>
      </c>
      <c r="J76" s="39">
        <v>9000</v>
      </c>
      <c r="K76" s="39">
        <f t="shared" si="51"/>
        <v>750</v>
      </c>
      <c r="L76" s="39">
        <f t="shared" si="40"/>
        <v>750</v>
      </c>
      <c r="M76" s="39">
        <f t="shared" si="40"/>
        <v>750</v>
      </c>
      <c r="N76" s="39">
        <f t="shared" si="96"/>
        <v>750</v>
      </c>
      <c r="O76" s="39">
        <f t="shared" si="96"/>
        <v>750</v>
      </c>
      <c r="P76" s="39">
        <f t="shared" si="96"/>
        <v>750</v>
      </c>
      <c r="Q76" s="39">
        <f t="shared" si="96"/>
        <v>750</v>
      </c>
      <c r="R76" s="39">
        <f t="shared" si="96"/>
        <v>750</v>
      </c>
      <c r="S76" s="39">
        <f t="shared" si="96"/>
        <v>750</v>
      </c>
      <c r="T76" s="39">
        <f t="shared" si="96"/>
        <v>750</v>
      </c>
      <c r="U76" s="39">
        <f t="shared" si="96"/>
        <v>750</v>
      </c>
      <c r="V76" s="39">
        <f t="shared" si="96"/>
        <v>750</v>
      </c>
    </row>
    <row r="77" spans="1:22" ht="21" customHeight="1" x14ac:dyDescent="0.15">
      <c r="A77" s="95" t="s">
        <v>33</v>
      </c>
      <c r="B77" s="95"/>
      <c r="C77" s="95"/>
      <c r="D77" s="95"/>
      <c r="E77" s="95"/>
      <c r="F77" s="95"/>
      <c r="G77" s="95"/>
      <c r="H77" s="95"/>
      <c r="I77" s="95"/>
      <c r="J77" s="39">
        <f>SUM(J42:J76)</f>
        <v>4486360.8899999987</v>
      </c>
      <c r="K77" s="39">
        <f>SUM(K42:K76)</f>
        <v>373863.40750000009</v>
      </c>
      <c r="L77" s="39">
        <f t="shared" ref="L77:V77" si="97">SUM(L42:L76)</f>
        <v>373863.40750000009</v>
      </c>
      <c r="M77" s="39">
        <f t="shared" si="97"/>
        <v>373863.40750000009</v>
      </c>
      <c r="N77" s="39">
        <f t="shared" si="97"/>
        <v>373863.40750000009</v>
      </c>
      <c r="O77" s="39">
        <f t="shared" si="97"/>
        <v>373863.40750000009</v>
      </c>
      <c r="P77" s="39">
        <f t="shared" si="97"/>
        <v>373863.40750000009</v>
      </c>
      <c r="Q77" s="39">
        <f t="shared" si="97"/>
        <v>373863.40750000009</v>
      </c>
      <c r="R77" s="39">
        <f t="shared" si="97"/>
        <v>373863.40750000009</v>
      </c>
      <c r="S77" s="39">
        <f t="shared" si="97"/>
        <v>373863.40750000009</v>
      </c>
      <c r="T77" s="39">
        <f t="shared" si="97"/>
        <v>373863.40750000009</v>
      </c>
      <c r="U77" s="39">
        <f t="shared" si="97"/>
        <v>373863.40750000009</v>
      </c>
      <c r="V77" s="39">
        <f t="shared" si="97"/>
        <v>373863.40750000009</v>
      </c>
    </row>
    <row r="78" spans="1:22" ht="21" customHeight="1" x14ac:dyDescent="0.15">
      <c r="A78" s="97">
        <v>1</v>
      </c>
      <c r="B78" s="88" t="s">
        <v>197</v>
      </c>
      <c r="C78" s="81" t="s">
        <v>112</v>
      </c>
      <c r="D78" s="81" t="s">
        <v>113</v>
      </c>
      <c r="E78" s="81">
        <v>202</v>
      </c>
      <c r="F78" s="91" t="s">
        <v>114</v>
      </c>
      <c r="G78" s="88" t="s">
        <v>25</v>
      </c>
      <c r="H78" s="85">
        <v>2121</v>
      </c>
      <c r="I78" s="86" t="s">
        <v>111</v>
      </c>
      <c r="J78" s="39">
        <v>1252.8</v>
      </c>
      <c r="K78" s="39">
        <f t="shared" ref="K78:K80" si="98">J78/12</f>
        <v>104.39999999999999</v>
      </c>
      <c r="L78" s="39">
        <f>K78</f>
        <v>104.39999999999999</v>
      </c>
      <c r="M78" s="39">
        <f t="shared" ref="M78:V79" si="99">L78</f>
        <v>104.39999999999999</v>
      </c>
      <c r="N78" s="39">
        <f t="shared" si="99"/>
        <v>104.39999999999999</v>
      </c>
      <c r="O78" s="39">
        <f t="shared" si="99"/>
        <v>104.39999999999999</v>
      </c>
      <c r="P78" s="39">
        <f t="shared" si="99"/>
        <v>104.39999999999999</v>
      </c>
      <c r="Q78" s="39">
        <f t="shared" si="99"/>
        <v>104.39999999999999</v>
      </c>
      <c r="R78" s="39">
        <f t="shared" si="99"/>
        <v>104.39999999999999</v>
      </c>
      <c r="S78" s="39">
        <f t="shared" si="99"/>
        <v>104.39999999999999</v>
      </c>
      <c r="T78" s="39">
        <f t="shared" si="99"/>
        <v>104.39999999999999</v>
      </c>
      <c r="U78" s="39">
        <f t="shared" si="99"/>
        <v>104.39999999999999</v>
      </c>
      <c r="V78" s="39">
        <f t="shared" si="99"/>
        <v>104.39999999999999</v>
      </c>
    </row>
    <row r="79" spans="1:22" ht="21" customHeight="1" x14ac:dyDescent="0.15">
      <c r="A79" s="97"/>
      <c r="B79" s="88"/>
      <c r="C79" s="81"/>
      <c r="D79" s="81"/>
      <c r="E79" s="81"/>
      <c r="F79" s="91"/>
      <c r="G79" s="88"/>
      <c r="H79" s="85">
        <v>2151</v>
      </c>
      <c r="I79" s="86" t="s">
        <v>27</v>
      </c>
      <c r="J79" s="39">
        <v>2466.0700000000002</v>
      </c>
      <c r="K79" s="39">
        <f t="shared" si="98"/>
        <v>205.50583333333336</v>
      </c>
      <c r="L79" s="39">
        <f t="shared" ref="L79:L80" si="100">K79</f>
        <v>205.50583333333336</v>
      </c>
      <c r="M79" s="39">
        <f>L79</f>
        <v>205.50583333333336</v>
      </c>
      <c r="N79" s="39">
        <f t="shared" si="99"/>
        <v>205.50583333333336</v>
      </c>
      <c r="O79" s="39">
        <f t="shared" si="99"/>
        <v>205.50583333333336</v>
      </c>
      <c r="P79" s="39">
        <f t="shared" si="99"/>
        <v>205.50583333333336</v>
      </c>
      <c r="Q79" s="39">
        <f t="shared" si="99"/>
        <v>205.50583333333336</v>
      </c>
      <c r="R79" s="39">
        <f t="shared" si="99"/>
        <v>205.50583333333336</v>
      </c>
      <c r="S79" s="39">
        <f t="shared" si="99"/>
        <v>205.50583333333336</v>
      </c>
      <c r="T79" s="39">
        <f t="shared" si="99"/>
        <v>205.50583333333336</v>
      </c>
      <c r="U79" s="39">
        <f t="shared" si="99"/>
        <v>205.50583333333336</v>
      </c>
      <c r="V79" s="39">
        <f t="shared" si="99"/>
        <v>205.50583333333336</v>
      </c>
    </row>
    <row r="80" spans="1:22" ht="21" customHeight="1" x14ac:dyDescent="0.15">
      <c r="A80" s="97"/>
      <c r="B80" s="88"/>
      <c r="C80" s="81"/>
      <c r="D80" s="81"/>
      <c r="E80" s="81"/>
      <c r="F80" s="91"/>
      <c r="G80" s="88"/>
      <c r="H80" s="85">
        <v>3751</v>
      </c>
      <c r="I80" s="86" t="s">
        <v>32</v>
      </c>
      <c r="J80" s="39">
        <v>3060</v>
      </c>
      <c r="K80" s="39">
        <f t="shared" si="98"/>
        <v>255</v>
      </c>
      <c r="L80" s="39">
        <f t="shared" si="100"/>
        <v>255</v>
      </c>
      <c r="M80" s="39">
        <f>L80</f>
        <v>255</v>
      </c>
      <c r="N80" s="39">
        <f t="shared" ref="N80:V80" si="101">M80</f>
        <v>255</v>
      </c>
      <c r="O80" s="39">
        <f t="shared" si="101"/>
        <v>255</v>
      </c>
      <c r="P80" s="39">
        <f t="shared" si="101"/>
        <v>255</v>
      </c>
      <c r="Q80" s="39">
        <f t="shared" si="101"/>
        <v>255</v>
      </c>
      <c r="R80" s="39">
        <f t="shared" si="101"/>
        <v>255</v>
      </c>
      <c r="S80" s="39">
        <f t="shared" si="101"/>
        <v>255</v>
      </c>
      <c r="T80" s="39">
        <f t="shared" si="101"/>
        <v>255</v>
      </c>
      <c r="U80" s="39">
        <f t="shared" si="101"/>
        <v>255</v>
      </c>
      <c r="V80" s="39">
        <f t="shared" si="101"/>
        <v>255</v>
      </c>
    </row>
    <row r="81" spans="1:22" ht="21" customHeight="1" x14ac:dyDescent="0.15">
      <c r="A81" s="102"/>
      <c r="B81" s="102"/>
      <c r="C81" s="102"/>
      <c r="D81" s="102"/>
      <c r="E81" s="102"/>
      <c r="F81" s="102"/>
      <c r="G81" s="102"/>
      <c r="H81" s="102"/>
      <c r="I81" s="102"/>
      <c r="J81" s="39">
        <f t="shared" ref="J81:K81" si="102">SUM(J78:J80)</f>
        <v>6778.87</v>
      </c>
      <c r="K81" s="39">
        <f t="shared" si="102"/>
        <v>564.90583333333336</v>
      </c>
      <c r="L81" s="39">
        <f t="shared" ref="L81" si="103">SUM(L78:L80)</f>
        <v>564.90583333333336</v>
      </c>
      <c r="M81" s="39">
        <f t="shared" ref="M81" si="104">SUM(M78:M80)</f>
        <v>564.90583333333336</v>
      </c>
      <c r="N81" s="39">
        <f t="shared" ref="N81" si="105">SUM(N78:N80)</f>
        <v>564.90583333333336</v>
      </c>
      <c r="O81" s="39">
        <f t="shared" ref="O81" si="106">SUM(O78:O80)</f>
        <v>564.90583333333336</v>
      </c>
      <c r="P81" s="39">
        <f t="shared" ref="P81" si="107">SUM(P78:P80)</f>
        <v>564.90583333333336</v>
      </c>
      <c r="Q81" s="39">
        <f t="shared" ref="Q81" si="108">SUM(Q78:Q80)</f>
        <v>564.90583333333336</v>
      </c>
      <c r="R81" s="39">
        <f t="shared" ref="R81" si="109">SUM(R78:R80)</f>
        <v>564.90583333333336</v>
      </c>
      <c r="S81" s="39">
        <f t="shared" ref="S81" si="110">SUM(S78:S80)</f>
        <v>564.90583333333336</v>
      </c>
      <c r="T81" s="39">
        <f t="shared" ref="T81" si="111">SUM(T78:T80)</f>
        <v>564.90583333333336</v>
      </c>
      <c r="U81" s="39">
        <f t="shared" ref="U81" si="112">SUM(U78:U80)</f>
        <v>564.90583333333336</v>
      </c>
      <c r="V81" s="39">
        <f t="shared" ref="V81" si="113">SUM(V78:V80)</f>
        <v>564.90583333333336</v>
      </c>
    </row>
    <row r="82" spans="1:22" ht="21" customHeight="1" x14ac:dyDescent="0.15">
      <c r="A82" s="97">
        <v>1</v>
      </c>
      <c r="B82" s="88" t="s">
        <v>197</v>
      </c>
      <c r="C82" s="81" t="s">
        <v>118</v>
      </c>
      <c r="D82" s="81" t="s">
        <v>117</v>
      </c>
      <c r="E82" s="89">
        <v>301</v>
      </c>
      <c r="F82" s="81" t="s">
        <v>119</v>
      </c>
      <c r="G82" s="88" t="s">
        <v>25</v>
      </c>
      <c r="H82" s="85">
        <v>2121</v>
      </c>
      <c r="I82" s="86" t="s">
        <v>115</v>
      </c>
      <c r="J82" s="39">
        <v>633.54999999999995</v>
      </c>
      <c r="K82" s="39">
        <f t="shared" ref="K82:K86" si="114">J82/12</f>
        <v>52.795833333333327</v>
      </c>
      <c r="L82" s="39">
        <f>K82</f>
        <v>52.795833333333327</v>
      </c>
      <c r="M82" s="39">
        <f t="shared" ref="M82:V82" si="115">L82</f>
        <v>52.795833333333327</v>
      </c>
      <c r="N82" s="39">
        <f t="shared" si="115"/>
        <v>52.795833333333327</v>
      </c>
      <c r="O82" s="39">
        <f t="shared" si="115"/>
        <v>52.795833333333327</v>
      </c>
      <c r="P82" s="39">
        <f t="shared" si="115"/>
        <v>52.795833333333327</v>
      </c>
      <c r="Q82" s="39">
        <f t="shared" si="115"/>
        <v>52.795833333333327</v>
      </c>
      <c r="R82" s="39">
        <f t="shared" si="115"/>
        <v>52.795833333333327</v>
      </c>
      <c r="S82" s="39">
        <f t="shared" si="115"/>
        <v>52.795833333333327</v>
      </c>
      <c r="T82" s="39">
        <f t="shared" si="115"/>
        <v>52.795833333333327</v>
      </c>
      <c r="U82" s="39">
        <f t="shared" si="115"/>
        <v>52.795833333333327</v>
      </c>
      <c r="V82" s="39">
        <f t="shared" si="115"/>
        <v>52.795833333333327</v>
      </c>
    </row>
    <row r="83" spans="1:22" ht="21" customHeight="1" x14ac:dyDescent="0.15">
      <c r="A83" s="97"/>
      <c r="B83" s="88"/>
      <c r="C83" s="81"/>
      <c r="D83" s="81"/>
      <c r="E83" s="89"/>
      <c r="F83" s="81"/>
      <c r="G83" s="88"/>
      <c r="H83" s="85">
        <v>2151</v>
      </c>
      <c r="I83" s="86" t="s">
        <v>27</v>
      </c>
      <c r="J83" s="39">
        <v>346.72</v>
      </c>
      <c r="K83" s="39">
        <f t="shared" si="114"/>
        <v>28.893333333333334</v>
      </c>
      <c r="L83" s="39">
        <f>K83</f>
        <v>28.893333333333334</v>
      </c>
      <c r="M83" s="39">
        <f t="shared" ref="M83:V83" si="116">L83</f>
        <v>28.893333333333334</v>
      </c>
      <c r="N83" s="39">
        <f t="shared" si="116"/>
        <v>28.893333333333334</v>
      </c>
      <c r="O83" s="39">
        <f t="shared" si="116"/>
        <v>28.893333333333334</v>
      </c>
      <c r="P83" s="39">
        <f t="shared" si="116"/>
        <v>28.893333333333334</v>
      </c>
      <c r="Q83" s="39">
        <f t="shared" si="116"/>
        <v>28.893333333333334</v>
      </c>
      <c r="R83" s="39">
        <f t="shared" si="116"/>
        <v>28.893333333333334</v>
      </c>
      <c r="S83" s="39">
        <f t="shared" si="116"/>
        <v>28.893333333333334</v>
      </c>
      <c r="T83" s="39">
        <f t="shared" si="116"/>
        <v>28.893333333333334</v>
      </c>
      <c r="U83" s="39">
        <f t="shared" si="116"/>
        <v>28.893333333333334</v>
      </c>
      <c r="V83" s="39">
        <f t="shared" si="116"/>
        <v>28.893333333333334</v>
      </c>
    </row>
    <row r="84" spans="1:22" ht="21" customHeight="1" x14ac:dyDescent="0.15">
      <c r="A84" s="97"/>
      <c r="B84" s="88"/>
      <c r="C84" s="81"/>
      <c r="D84" s="81"/>
      <c r="E84" s="89"/>
      <c r="F84" s="81"/>
      <c r="G84" s="88"/>
      <c r="H84" s="85">
        <v>2211</v>
      </c>
      <c r="I84" s="86" t="s">
        <v>28</v>
      </c>
      <c r="J84" s="39">
        <v>2327.7600000000002</v>
      </c>
      <c r="K84" s="39">
        <f t="shared" si="114"/>
        <v>193.98000000000002</v>
      </c>
      <c r="L84" s="39">
        <f>K84</f>
        <v>193.98000000000002</v>
      </c>
      <c r="M84" s="39">
        <f t="shared" ref="M84:V84" si="117">L84</f>
        <v>193.98000000000002</v>
      </c>
      <c r="N84" s="39">
        <f t="shared" si="117"/>
        <v>193.98000000000002</v>
      </c>
      <c r="O84" s="39">
        <f t="shared" si="117"/>
        <v>193.98000000000002</v>
      </c>
      <c r="P84" s="39">
        <f t="shared" si="117"/>
        <v>193.98000000000002</v>
      </c>
      <c r="Q84" s="39">
        <f t="shared" si="117"/>
        <v>193.98000000000002</v>
      </c>
      <c r="R84" s="39">
        <f t="shared" si="117"/>
        <v>193.98000000000002</v>
      </c>
      <c r="S84" s="39">
        <f t="shared" si="117"/>
        <v>193.98000000000002</v>
      </c>
      <c r="T84" s="39">
        <f t="shared" si="117"/>
        <v>193.98000000000002</v>
      </c>
      <c r="U84" s="39">
        <f t="shared" si="117"/>
        <v>193.98000000000002</v>
      </c>
      <c r="V84" s="39">
        <f t="shared" si="117"/>
        <v>193.98000000000002</v>
      </c>
    </row>
    <row r="85" spans="1:22" ht="21" customHeight="1" x14ac:dyDescent="0.15">
      <c r="A85" s="97"/>
      <c r="B85" s="88"/>
      <c r="C85" s="81"/>
      <c r="D85" s="81"/>
      <c r="E85" s="89"/>
      <c r="F85" s="81"/>
      <c r="G85" s="88"/>
      <c r="H85" s="85">
        <v>2611</v>
      </c>
      <c r="I85" s="86" t="s">
        <v>85</v>
      </c>
      <c r="J85" s="39">
        <v>18180</v>
      </c>
      <c r="K85" s="39">
        <f t="shared" si="114"/>
        <v>1515</v>
      </c>
      <c r="L85" s="39">
        <f>K85</f>
        <v>1515</v>
      </c>
      <c r="M85" s="39">
        <f t="shared" ref="M85:V85" si="118">L85</f>
        <v>1515</v>
      </c>
      <c r="N85" s="39">
        <f t="shared" si="118"/>
        <v>1515</v>
      </c>
      <c r="O85" s="39">
        <f t="shared" si="118"/>
        <v>1515</v>
      </c>
      <c r="P85" s="39">
        <f t="shared" si="118"/>
        <v>1515</v>
      </c>
      <c r="Q85" s="39">
        <f t="shared" si="118"/>
        <v>1515</v>
      </c>
      <c r="R85" s="39">
        <f t="shared" si="118"/>
        <v>1515</v>
      </c>
      <c r="S85" s="39">
        <f t="shared" si="118"/>
        <v>1515</v>
      </c>
      <c r="T85" s="39">
        <f t="shared" si="118"/>
        <v>1515</v>
      </c>
      <c r="U85" s="39">
        <f t="shared" si="118"/>
        <v>1515</v>
      </c>
      <c r="V85" s="39">
        <f t="shared" si="118"/>
        <v>1515</v>
      </c>
    </row>
    <row r="86" spans="1:22" ht="21" customHeight="1" x14ac:dyDescent="0.15">
      <c r="A86" s="97"/>
      <c r="B86" s="88"/>
      <c r="C86" s="81"/>
      <c r="D86" s="81"/>
      <c r="E86" s="89"/>
      <c r="F86" s="81"/>
      <c r="G86" s="88"/>
      <c r="H86" s="85">
        <v>3751</v>
      </c>
      <c r="I86" s="86" t="s">
        <v>32</v>
      </c>
      <c r="J86" s="39">
        <v>3840</v>
      </c>
      <c r="K86" s="39">
        <f t="shared" si="114"/>
        <v>320</v>
      </c>
      <c r="L86" s="39">
        <f>K86</f>
        <v>320</v>
      </c>
      <c r="M86" s="39">
        <f t="shared" ref="M86:V86" si="119">L86</f>
        <v>320</v>
      </c>
      <c r="N86" s="39">
        <f t="shared" si="119"/>
        <v>320</v>
      </c>
      <c r="O86" s="39">
        <f t="shared" si="119"/>
        <v>320</v>
      </c>
      <c r="P86" s="39">
        <f t="shared" si="119"/>
        <v>320</v>
      </c>
      <c r="Q86" s="39">
        <f t="shared" si="119"/>
        <v>320</v>
      </c>
      <c r="R86" s="39">
        <f t="shared" si="119"/>
        <v>320</v>
      </c>
      <c r="S86" s="39">
        <f t="shared" si="119"/>
        <v>320</v>
      </c>
      <c r="T86" s="39">
        <f t="shared" si="119"/>
        <v>320</v>
      </c>
      <c r="U86" s="39">
        <f t="shared" si="119"/>
        <v>320</v>
      </c>
      <c r="V86" s="39">
        <f t="shared" si="119"/>
        <v>320</v>
      </c>
    </row>
    <row r="87" spans="1:22" ht="21" customHeight="1" x14ac:dyDescent="0.15">
      <c r="A87" s="102" t="s">
        <v>33</v>
      </c>
      <c r="B87" s="102"/>
      <c r="C87" s="102"/>
      <c r="D87" s="102"/>
      <c r="E87" s="102"/>
      <c r="F87" s="102"/>
      <c r="G87" s="102"/>
      <c r="H87" s="102"/>
      <c r="I87" s="102"/>
      <c r="J87" s="39">
        <f t="shared" ref="J87:K87" si="120">SUM(J82:J86)</f>
        <v>25328.03</v>
      </c>
      <c r="K87" s="39">
        <f t="shared" si="120"/>
        <v>2110.6691666666666</v>
      </c>
      <c r="L87" s="39">
        <f t="shared" ref="L87" si="121">SUM(L82:L86)</f>
        <v>2110.6691666666666</v>
      </c>
      <c r="M87" s="39">
        <f t="shared" ref="M87" si="122">SUM(M82:M86)</f>
        <v>2110.6691666666666</v>
      </c>
      <c r="N87" s="39">
        <f t="shared" ref="N87" si="123">SUM(N82:N86)</f>
        <v>2110.6691666666666</v>
      </c>
      <c r="O87" s="39">
        <f t="shared" ref="O87" si="124">SUM(O82:O86)</f>
        <v>2110.6691666666666</v>
      </c>
      <c r="P87" s="39">
        <f t="shared" ref="P87" si="125">SUM(P82:P86)</f>
        <v>2110.6691666666666</v>
      </c>
      <c r="Q87" s="39">
        <f t="shared" ref="Q87" si="126">SUM(Q82:Q86)</f>
        <v>2110.6691666666666</v>
      </c>
      <c r="R87" s="39">
        <f t="shared" ref="R87" si="127">SUM(R82:R86)</f>
        <v>2110.6691666666666</v>
      </c>
      <c r="S87" s="39">
        <f t="shared" ref="S87" si="128">SUM(S82:S86)</f>
        <v>2110.6691666666666</v>
      </c>
      <c r="T87" s="39">
        <f t="shared" ref="T87" si="129">SUM(T82:T86)</f>
        <v>2110.6691666666666</v>
      </c>
      <c r="U87" s="39">
        <f t="shared" ref="U87" si="130">SUM(U82:U86)</f>
        <v>2110.6691666666666</v>
      </c>
      <c r="V87" s="39">
        <f t="shared" ref="V87" si="131">SUM(V82:V86)</f>
        <v>2110.6691666666666</v>
      </c>
    </row>
    <row r="88" spans="1:22" ht="21" customHeight="1" x14ac:dyDescent="0.15">
      <c r="A88" s="97">
        <v>1</v>
      </c>
      <c r="B88" s="88" t="s">
        <v>197</v>
      </c>
      <c r="C88" s="81" t="s">
        <v>126</v>
      </c>
      <c r="D88" s="81" t="s">
        <v>127</v>
      </c>
      <c r="E88" s="81">
        <v>408</v>
      </c>
      <c r="F88" s="81" t="s">
        <v>128</v>
      </c>
      <c r="G88" s="103" t="s">
        <v>25</v>
      </c>
      <c r="H88" s="85">
        <v>2211</v>
      </c>
      <c r="I88" s="86" t="s">
        <v>28</v>
      </c>
      <c r="J88" s="39">
        <v>3761.22</v>
      </c>
      <c r="K88" s="39">
        <f t="shared" ref="K88:K94" si="132">J88/12</f>
        <v>313.435</v>
      </c>
      <c r="L88" s="39">
        <f>K88</f>
        <v>313.435</v>
      </c>
      <c r="M88" s="39">
        <f t="shared" ref="M88:V88" si="133">L88</f>
        <v>313.435</v>
      </c>
      <c r="N88" s="39">
        <f t="shared" si="133"/>
        <v>313.435</v>
      </c>
      <c r="O88" s="39">
        <f t="shared" si="133"/>
        <v>313.435</v>
      </c>
      <c r="P88" s="39">
        <f t="shared" si="133"/>
        <v>313.435</v>
      </c>
      <c r="Q88" s="39">
        <f t="shared" si="133"/>
        <v>313.435</v>
      </c>
      <c r="R88" s="39">
        <f t="shared" si="133"/>
        <v>313.435</v>
      </c>
      <c r="S88" s="39">
        <f t="shared" si="133"/>
        <v>313.435</v>
      </c>
      <c r="T88" s="39">
        <f t="shared" si="133"/>
        <v>313.435</v>
      </c>
      <c r="U88" s="39">
        <f t="shared" si="133"/>
        <v>313.435</v>
      </c>
      <c r="V88" s="39">
        <f t="shared" si="133"/>
        <v>313.435</v>
      </c>
    </row>
    <row r="89" spans="1:22" ht="21" customHeight="1" x14ac:dyDescent="0.15">
      <c r="A89" s="97"/>
      <c r="B89" s="88"/>
      <c r="C89" s="81"/>
      <c r="D89" s="81"/>
      <c r="E89" s="81"/>
      <c r="F89" s="81"/>
      <c r="G89" s="104"/>
      <c r="H89" s="85">
        <v>2531</v>
      </c>
      <c r="I89" s="86" t="s">
        <v>120</v>
      </c>
      <c r="J89" s="39">
        <v>9814.7900000000009</v>
      </c>
      <c r="K89" s="39">
        <f t="shared" si="132"/>
        <v>817.8991666666667</v>
      </c>
      <c r="L89" s="39">
        <f t="shared" ref="L89:L94" si="134">K89</f>
        <v>817.8991666666667</v>
      </c>
      <c r="M89" s="39">
        <f t="shared" ref="M89:V91" si="135">L89</f>
        <v>817.8991666666667</v>
      </c>
      <c r="N89" s="39">
        <f t="shared" si="135"/>
        <v>817.8991666666667</v>
      </c>
      <c r="O89" s="39">
        <f t="shared" si="135"/>
        <v>817.8991666666667</v>
      </c>
      <c r="P89" s="39">
        <f t="shared" si="135"/>
        <v>817.8991666666667</v>
      </c>
      <c r="Q89" s="39">
        <f t="shared" si="135"/>
        <v>817.8991666666667</v>
      </c>
      <c r="R89" s="39">
        <f t="shared" si="135"/>
        <v>817.8991666666667</v>
      </c>
      <c r="S89" s="39">
        <f t="shared" si="135"/>
        <v>817.8991666666667</v>
      </c>
      <c r="T89" s="39">
        <f t="shared" si="135"/>
        <v>817.8991666666667</v>
      </c>
      <c r="U89" s="39">
        <f t="shared" si="135"/>
        <v>817.8991666666667</v>
      </c>
      <c r="V89" s="39">
        <f t="shared" si="135"/>
        <v>817.8991666666667</v>
      </c>
    </row>
    <row r="90" spans="1:22" ht="21" customHeight="1" x14ac:dyDescent="0.15">
      <c r="A90" s="97"/>
      <c r="B90" s="88"/>
      <c r="C90" s="81"/>
      <c r="D90" s="81"/>
      <c r="E90" s="81"/>
      <c r="F90" s="81"/>
      <c r="G90" s="104"/>
      <c r="H90" s="85">
        <v>2541</v>
      </c>
      <c r="I90" s="82" t="s">
        <v>129</v>
      </c>
      <c r="J90" s="39">
        <v>24000</v>
      </c>
      <c r="K90" s="39">
        <f t="shared" si="132"/>
        <v>2000</v>
      </c>
      <c r="L90" s="39">
        <f t="shared" si="134"/>
        <v>2000</v>
      </c>
      <c r="M90" s="39">
        <f t="shared" si="135"/>
        <v>2000</v>
      </c>
      <c r="N90" s="39">
        <f t="shared" si="135"/>
        <v>2000</v>
      </c>
      <c r="O90" s="39">
        <f t="shared" si="135"/>
        <v>2000</v>
      </c>
      <c r="P90" s="39">
        <f t="shared" si="135"/>
        <v>2000</v>
      </c>
      <c r="Q90" s="39">
        <f t="shared" si="135"/>
        <v>2000</v>
      </c>
      <c r="R90" s="39">
        <f t="shared" si="135"/>
        <v>2000</v>
      </c>
      <c r="S90" s="39">
        <f t="shared" si="135"/>
        <v>2000</v>
      </c>
      <c r="T90" s="39">
        <f t="shared" si="135"/>
        <v>2000</v>
      </c>
      <c r="U90" s="39">
        <f t="shared" si="135"/>
        <v>2000</v>
      </c>
      <c r="V90" s="39">
        <f t="shared" si="135"/>
        <v>2000</v>
      </c>
    </row>
    <row r="91" spans="1:22" ht="27" customHeight="1" x14ac:dyDescent="0.15">
      <c r="A91" s="97"/>
      <c r="B91" s="88"/>
      <c r="C91" s="81"/>
      <c r="D91" s="81"/>
      <c r="E91" s="81"/>
      <c r="F91" s="81"/>
      <c r="G91" s="104"/>
      <c r="H91" s="85">
        <v>2751</v>
      </c>
      <c r="I91" s="96" t="s">
        <v>122</v>
      </c>
      <c r="J91" s="39">
        <v>5206.1499999999996</v>
      </c>
      <c r="K91" s="39">
        <f t="shared" si="132"/>
        <v>433.8458333333333</v>
      </c>
      <c r="L91" s="39">
        <f t="shared" si="134"/>
        <v>433.8458333333333</v>
      </c>
      <c r="M91" s="39">
        <f t="shared" si="135"/>
        <v>433.8458333333333</v>
      </c>
      <c r="N91" s="39">
        <f t="shared" ref="N91" si="136">M91</f>
        <v>433.8458333333333</v>
      </c>
      <c r="O91" s="39">
        <f t="shared" ref="O91" si="137">N91</f>
        <v>433.8458333333333</v>
      </c>
      <c r="P91" s="39">
        <f t="shared" ref="P91" si="138">O91</f>
        <v>433.8458333333333</v>
      </c>
      <c r="Q91" s="39">
        <f t="shared" ref="Q91" si="139">P91</f>
        <v>433.8458333333333</v>
      </c>
      <c r="R91" s="39">
        <f t="shared" ref="R91" si="140">Q91</f>
        <v>433.8458333333333</v>
      </c>
      <c r="S91" s="39">
        <f t="shared" ref="S91" si="141">R91</f>
        <v>433.8458333333333</v>
      </c>
      <c r="T91" s="39">
        <f t="shared" ref="T91" si="142">S91</f>
        <v>433.8458333333333</v>
      </c>
      <c r="U91" s="39">
        <f t="shared" ref="U91" si="143">T91</f>
        <v>433.8458333333333</v>
      </c>
      <c r="V91" s="39">
        <f t="shared" ref="V91" si="144">U91</f>
        <v>433.8458333333333</v>
      </c>
    </row>
    <row r="92" spans="1:22" ht="21" customHeight="1" x14ac:dyDescent="0.15">
      <c r="A92" s="97"/>
      <c r="B92" s="88"/>
      <c r="C92" s="81"/>
      <c r="D92" s="81"/>
      <c r="E92" s="81"/>
      <c r="F92" s="81"/>
      <c r="G92" s="104"/>
      <c r="H92" s="85">
        <v>3751</v>
      </c>
      <c r="I92" s="86" t="s">
        <v>32</v>
      </c>
      <c r="J92" s="39">
        <v>4200</v>
      </c>
      <c r="K92" s="39">
        <f t="shared" si="132"/>
        <v>350</v>
      </c>
      <c r="L92" s="39">
        <f t="shared" si="134"/>
        <v>350</v>
      </c>
      <c r="M92" s="39">
        <f t="shared" ref="M92:V93" si="145">L92</f>
        <v>350</v>
      </c>
      <c r="N92" s="39">
        <f t="shared" si="145"/>
        <v>350</v>
      </c>
      <c r="O92" s="39">
        <f t="shared" si="145"/>
        <v>350</v>
      </c>
      <c r="P92" s="39">
        <f t="shared" si="145"/>
        <v>350</v>
      </c>
      <c r="Q92" s="39">
        <f t="shared" si="145"/>
        <v>350</v>
      </c>
      <c r="R92" s="39">
        <f t="shared" si="145"/>
        <v>350</v>
      </c>
      <c r="S92" s="39">
        <f t="shared" si="145"/>
        <v>350</v>
      </c>
      <c r="T92" s="39">
        <f t="shared" si="145"/>
        <v>350</v>
      </c>
      <c r="U92" s="39">
        <f t="shared" si="145"/>
        <v>350</v>
      </c>
      <c r="V92" s="39">
        <f t="shared" si="145"/>
        <v>350</v>
      </c>
    </row>
    <row r="93" spans="1:22" ht="21" customHeight="1" x14ac:dyDescent="0.15">
      <c r="A93" s="97"/>
      <c r="B93" s="88"/>
      <c r="C93" s="81"/>
      <c r="D93" s="81"/>
      <c r="E93" s="81"/>
      <c r="F93" s="81"/>
      <c r="G93" s="104"/>
      <c r="H93" s="85">
        <v>3821</v>
      </c>
      <c r="I93" s="86" t="s">
        <v>57</v>
      </c>
      <c r="J93" s="39">
        <v>2193.84</v>
      </c>
      <c r="K93" s="39">
        <f t="shared" si="132"/>
        <v>182.82000000000002</v>
      </c>
      <c r="L93" s="39">
        <f t="shared" si="134"/>
        <v>182.82000000000002</v>
      </c>
      <c r="M93" s="39">
        <f t="shared" si="145"/>
        <v>182.82000000000002</v>
      </c>
      <c r="N93" s="39">
        <f t="shared" si="145"/>
        <v>182.82000000000002</v>
      </c>
      <c r="O93" s="39">
        <f t="shared" si="145"/>
        <v>182.82000000000002</v>
      </c>
      <c r="P93" s="39">
        <f t="shared" si="145"/>
        <v>182.82000000000002</v>
      </c>
      <c r="Q93" s="39">
        <f t="shared" si="145"/>
        <v>182.82000000000002</v>
      </c>
      <c r="R93" s="39">
        <f t="shared" si="145"/>
        <v>182.82000000000002</v>
      </c>
      <c r="S93" s="39">
        <f t="shared" si="145"/>
        <v>182.82000000000002</v>
      </c>
      <c r="T93" s="39">
        <f t="shared" si="145"/>
        <v>182.82000000000002</v>
      </c>
      <c r="U93" s="39">
        <f t="shared" si="145"/>
        <v>182.82000000000002</v>
      </c>
      <c r="V93" s="39">
        <f t="shared" si="145"/>
        <v>182.82000000000002</v>
      </c>
    </row>
    <row r="94" spans="1:22" ht="21" customHeight="1" x14ac:dyDescent="0.15">
      <c r="A94" s="97"/>
      <c r="B94" s="88"/>
      <c r="C94" s="81"/>
      <c r="D94" s="81"/>
      <c r="E94" s="81"/>
      <c r="F94" s="81"/>
      <c r="G94" s="104"/>
      <c r="H94" s="85">
        <v>4411</v>
      </c>
      <c r="I94" s="86" t="s">
        <v>59</v>
      </c>
      <c r="J94" s="39">
        <v>297619.53999999998</v>
      </c>
      <c r="K94" s="39">
        <f t="shared" si="132"/>
        <v>24801.62833333333</v>
      </c>
      <c r="L94" s="39">
        <f t="shared" si="134"/>
        <v>24801.62833333333</v>
      </c>
      <c r="M94" s="39">
        <f t="shared" ref="M94:V94" si="146">L94</f>
        <v>24801.62833333333</v>
      </c>
      <c r="N94" s="39">
        <f t="shared" si="146"/>
        <v>24801.62833333333</v>
      </c>
      <c r="O94" s="39">
        <f t="shared" si="146"/>
        <v>24801.62833333333</v>
      </c>
      <c r="P94" s="39">
        <f t="shared" si="146"/>
        <v>24801.62833333333</v>
      </c>
      <c r="Q94" s="39">
        <f t="shared" si="146"/>
        <v>24801.62833333333</v>
      </c>
      <c r="R94" s="39">
        <f t="shared" si="146"/>
        <v>24801.62833333333</v>
      </c>
      <c r="S94" s="39">
        <f t="shared" si="146"/>
        <v>24801.62833333333</v>
      </c>
      <c r="T94" s="39">
        <f t="shared" si="146"/>
        <v>24801.62833333333</v>
      </c>
      <c r="U94" s="39">
        <f t="shared" si="146"/>
        <v>24801.62833333333</v>
      </c>
      <c r="V94" s="39">
        <f t="shared" si="146"/>
        <v>24801.62833333333</v>
      </c>
    </row>
    <row r="95" spans="1:22" ht="21" customHeight="1" x14ac:dyDescent="0.15">
      <c r="A95" s="102" t="s">
        <v>33</v>
      </c>
      <c r="B95" s="102"/>
      <c r="C95" s="102"/>
      <c r="D95" s="102"/>
      <c r="E95" s="102"/>
      <c r="F95" s="102"/>
      <c r="G95" s="102"/>
      <c r="H95" s="102"/>
      <c r="I95" s="102"/>
      <c r="J95" s="39">
        <f t="shared" ref="J95:K95" si="147">SUM(J88:J94)</f>
        <v>346795.54</v>
      </c>
      <c r="K95" s="39">
        <f t="shared" si="147"/>
        <v>28899.62833333333</v>
      </c>
      <c r="L95" s="39">
        <f t="shared" ref="L95" si="148">SUM(L88:L94)</f>
        <v>28899.62833333333</v>
      </c>
      <c r="M95" s="39">
        <f t="shared" ref="M95" si="149">SUM(M88:M94)</f>
        <v>28899.62833333333</v>
      </c>
      <c r="N95" s="39">
        <f t="shared" ref="N95" si="150">SUM(N88:N94)</f>
        <v>28899.62833333333</v>
      </c>
      <c r="O95" s="39">
        <f t="shared" ref="O95" si="151">SUM(O88:O94)</f>
        <v>28899.62833333333</v>
      </c>
      <c r="P95" s="39">
        <f t="shared" ref="P95" si="152">SUM(P88:P94)</f>
        <v>28899.62833333333</v>
      </c>
      <c r="Q95" s="39">
        <f t="shared" ref="Q95" si="153">SUM(Q88:Q94)</f>
        <v>28899.62833333333</v>
      </c>
      <c r="R95" s="39">
        <f t="shared" ref="R95" si="154">SUM(R88:R94)</f>
        <v>28899.62833333333</v>
      </c>
      <c r="S95" s="39">
        <f t="shared" ref="S95" si="155">SUM(S88:S94)</f>
        <v>28899.62833333333</v>
      </c>
      <c r="T95" s="39">
        <f t="shared" ref="T95" si="156">SUM(T88:T94)</f>
        <v>28899.62833333333</v>
      </c>
      <c r="U95" s="39">
        <f t="shared" ref="U95" si="157">SUM(U88:U94)</f>
        <v>28899.62833333333</v>
      </c>
      <c r="V95" s="39">
        <f t="shared" ref="V95" si="158">SUM(V88:V94)</f>
        <v>28899.62833333333</v>
      </c>
    </row>
    <row r="96" spans="1:22" ht="21" customHeight="1" x14ac:dyDescent="0.15">
      <c r="A96" s="97">
        <v>1</v>
      </c>
      <c r="B96" s="88" t="s">
        <v>197</v>
      </c>
      <c r="C96" s="89" t="s">
        <v>138</v>
      </c>
      <c r="D96" s="81" t="s">
        <v>139</v>
      </c>
      <c r="E96" s="81">
        <v>402</v>
      </c>
      <c r="F96" s="81" t="s">
        <v>140</v>
      </c>
      <c r="G96" s="88" t="s">
        <v>25</v>
      </c>
      <c r="H96" s="85">
        <v>2121</v>
      </c>
      <c r="I96" s="86" t="s">
        <v>130</v>
      </c>
      <c r="J96" s="39">
        <v>419.94</v>
      </c>
      <c r="K96" s="39">
        <f t="shared" ref="K96:K100" si="159">J96/12</f>
        <v>34.994999999999997</v>
      </c>
      <c r="L96" s="39">
        <f>K96</f>
        <v>34.994999999999997</v>
      </c>
      <c r="M96" s="39">
        <f t="shared" ref="M96:V96" si="160">L96</f>
        <v>34.994999999999997</v>
      </c>
      <c r="N96" s="39">
        <f t="shared" si="160"/>
        <v>34.994999999999997</v>
      </c>
      <c r="O96" s="39">
        <f t="shared" si="160"/>
        <v>34.994999999999997</v>
      </c>
      <c r="P96" s="39">
        <f t="shared" si="160"/>
        <v>34.994999999999997</v>
      </c>
      <c r="Q96" s="39">
        <f t="shared" si="160"/>
        <v>34.994999999999997</v>
      </c>
      <c r="R96" s="39">
        <f t="shared" si="160"/>
        <v>34.994999999999997</v>
      </c>
      <c r="S96" s="39">
        <f t="shared" si="160"/>
        <v>34.994999999999997</v>
      </c>
      <c r="T96" s="39">
        <f t="shared" si="160"/>
        <v>34.994999999999997</v>
      </c>
      <c r="U96" s="39">
        <f t="shared" si="160"/>
        <v>34.994999999999997</v>
      </c>
      <c r="V96" s="39">
        <f t="shared" si="160"/>
        <v>34.994999999999997</v>
      </c>
    </row>
    <row r="97" spans="1:22" ht="21" customHeight="1" x14ac:dyDescent="0.15">
      <c r="A97" s="97"/>
      <c r="B97" s="88"/>
      <c r="C97" s="89"/>
      <c r="D97" s="81"/>
      <c r="E97" s="81"/>
      <c r="F97" s="81"/>
      <c r="G97" s="88"/>
      <c r="H97" s="85">
        <v>2211</v>
      </c>
      <c r="I97" s="86" t="s">
        <v>28</v>
      </c>
      <c r="J97" s="39">
        <v>525.96</v>
      </c>
      <c r="K97" s="39">
        <f t="shared" si="159"/>
        <v>43.830000000000005</v>
      </c>
      <c r="L97" s="39">
        <f>K97</f>
        <v>43.830000000000005</v>
      </c>
      <c r="M97" s="39">
        <f t="shared" ref="M97:V97" si="161">L97</f>
        <v>43.830000000000005</v>
      </c>
      <c r="N97" s="39">
        <f t="shared" si="161"/>
        <v>43.830000000000005</v>
      </c>
      <c r="O97" s="39">
        <f t="shared" si="161"/>
        <v>43.830000000000005</v>
      </c>
      <c r="P97" s="39">
        <f t="shared" si="161"/>
        <v>43.830000000000005</v>
      </c>
      <c r="Q97" s="39">
        <f t="shared" si="161"/>
        <v>43.830000000000005</v>
      </c>
      <c r="R97" s="39">
        <f t="shared" si="161"/>
        <v>43.830000000000005</v>
      </c>
      <c r="S97" s="39">
        <f t="shared" si="161"/>
        <v>43.830000000000005</v>
      </c>
      <c r="T97" s="39">
        <f t="shared" si="161"/>
        <v>43.830000000000005</v>
      </c>
      <c r="U97" s="39">
        <f t="shared" si="161"/>
        <v>43.830000000000005</v>
      </c>
      <c r="V97" s="39">
        <f t="shared" si="161"/>
        <v>43.830000000000005</v>
      </c>
    </row>
    <row r="98" spans="1:22" ht="21" customHeight="1" x14ac:dyDescent="0.15">
      <c r="A98" s="97"/>
      <c r="B98" s="88"/>
      <c r="C98" s="89"/>
      <c r="D98" s="81"/>
      <c r="E98" s="81"/>
      <c r="F98" s="81"/>
      <c r="G98" s="88"/>
      <c r="H98" s="85">
        <v>2541</v>
      </c>
      <c r="I98" s="86" t="s">
        <v>132</v>
      </c>
      <c r="J98" s="39">
        <v>9034.27</v>
      </c>
      <c r="K98" s="39">
        <f t="shared" si="159"/>
        <v>752.85583333333341</v>
      </c>
      <c r="L98" s="39">
        <f t="shared" ref="L98:V100" si="162">K98</f>
        <v>752.85583333333341</v>
      </c>
      <c r="M98" s="39">
        <f t="shared" si="162"/>
        <v>752.85583333333341</v>
      </c>
      <c r="N98" s="39">
        <f t="shared" si="162"/>
        <v>752.85583333333341</v>
      </c>
      <c r="O98" s="39">
        <f t="shared" si="162"/>
        <v>752.85583333333341</v>
      </c>
      <c r="P98" s="39">
        <f t="shared" si="162"/>
        <v>752.85583333333341</v>
      </c>
      <c r="Q98" s="39">
        <f t="shared" si="162"/>
        <v>752.85583333333341</v>
      </c>
      <c r="R98" s="39">
        <f t="shared" si="162"/>
        <v>752.85583333333341</v>
      </c>
      <c r="S98" s="39">
        <f t="shared" si="162"/>
        <v>752.85583333333341</v>
      </c>
      <c r="T98" s="39">
        <f t="shared" si="162"/>
        <v>752.85583333333341</v>
      </c>
      <c r="U98" s="39">
        <f t="shared" si="162"/>
        <v>752.85583333333341</v>
      </c>
      <c r="V98" s="39">
        <f t="shared" si="162"/>
        <v>752.85583333333341</v>
      </c>
    </row>
    <row r="99" spans="1:22" ht="21" customHeight="1" x14ac:dyDescent="0.15">
      <c r="A99" s="97"/>
      <c r="B99" s="88"/>
      <c r="C99" s="89"/>
      <c r="D99" s="81"/>
      <c r="E99" s="81"/>
      <c r="F99" s="81"/>
      <c r="G99" s="88"/>
      <c r="H99" s="85">
        <v>2611</v>
      </c>
      <c r="I99" s="86" t="s">
        <v>85</v>
      </c>
      <c r="J99" s="39">
        <v>20760</v>
      </c>
      <c r="K99" s="39">
        <f t="shared" si="159"/>
        <v>1730</v>
      </c>
      <c r="L99" s="39">
        <f t="shared" si="162"/>
        <v>1730</v>
      </c>
      <c r="M99" s="39">
        <f t="shared" si="162"/>
        <v>1730</v>
      </c>
      <c r="N99" s="39">
        <f t="shared" si="162"/>
        <v>1730</v>
      </c>
      <c r="O99" s="39">
        <f t="shared" si="162"/>
        <v>1730</v>
      </c>
      <c r="P99" s="39">
        <f t="shared" si="162"/>
        <v>1730</v>
      </c>
      <c r="Q99" s="39">
        <f t="shared" si="162"/>
        <v>1730</v>
      </c>
      <c r="R99" s="39">
        <f t="shared" si="162"/>
        <v>1730</v>
      </c>
      <c r="S99" s="39">
        <f t="shared" si="162"/>
        <v>1730</v>
      </c>
      <c r="T99" s="39">
        <f t="shared" si="162"/>
        <v>1730</v>
      </c>
      <c r="U99" s="39">
        <f t="shared" si="162"/>
        <v>1730</v>
      </c>
      <c r="V99" s="39">
        <f t="shared" si="162"/>
        <v>1730</v>
      </c>
    </row>
    <row r="100" spans="1:22" ht="21" customHeight="1" x14ac:dyDescent="0.15">
      <c r="A100" s="97"/>
      <c r="B100" s="88"/>
      <c r="C100" s="89"/>
      <c r="D100" s="81"/>
      <c r="E100" s="81"/>
      <c r="F100" s="81"/>
      <c r="G100" s="88"/>
      <c r="H100" s="85">
        <v>2751</v>
      </c>
      <c r="I100" s="86" t="s">
        <v>122</v>
      </c>
      <c r="J100" s="39">
        <v>2350.8200000000002</v>
      </c>
      <c r="K100" s="39">
        <f t="shared" si="159"/>
        <v>195.90166666666667</v>
      </c>
      <c r="L100" s="39">
        <f t="shared" si="162"/>
        <v>195.90166666666667</v>
      </c>
      <c r="M100" s="39">
        <f t="shared" si="162"/>
        <v>195.90166666666667</v>
      </c>
      <c r="N100" s="39">
        <f t="shared" si="162"/>
        <v>195.90166666666667</v>
      </c>
      <c r="O100" s="39">
        <f t="shared" si="162"/>
        <v>195.90166666666667</v>
      </c>
      <c r="P100" s="39">
        <f t="shared" si="162"/>
        <v>195.90166666666667</v>
      </c>
      <c r="Q100" s="39">
        <f t="shared" si="162"/>
        <v>195.90166666666667</v>
      </c>
      <c r="R100" s="39">
        <f t="shared" si="162"/>
        <v>195.90166666666667</v>
      </c>
      <c r="S100" s="39">
        <f t="shared" si="162"/>
        <v>195.90166666666667</v>
      </c>
      <c r="T100" s="39">
        <f t="shared" si="162"/>
        <v>195.90166666666667</v>
      </c>
      <c r="U100" s="39">
        <f t="shared" si="162"/>
        <v>195.90166666666667</v>
      </c>
      <c r="V100" s="39">
        <f t="shared" si="162"/>
        <v>195.90166666666667</v>
      </c>
    </row>
    <row r="101" spans="1:22" ht="21" customHeight="1" x14ac:dyDescent="0.15">
      <c r="A101" s="87" t="s">
        <v>33</v>
      </c>
      <c r="B101" s="87"/>
      <c r="C101" s="87"/>
      <c r="D101" s="87"/>
      <c r="E101" s="87"/>
      <c r="F101" s="87"/>
      <c r="G101" s="87"/>
      <c r="H101" s="87"/>
      <c r="I101" s="87"/>
      <c r="J101" s="39">
        <f t="shared" ref="J101:K101" si="163">SUM(J96:J100)</f>
        <v>33090.99</v>
      </c>
      <c r="K101" s="39">
        <f t="shared" si="163"/>
        <v>2757.5825</v>
      </c>
      <c r="L101" s="39">
        <f t="shared" ref="L101" si="164">SUM(L96:L100)</f>
        <v>2757.5825</v>
      </c>
      <c r="M101" s="39">
        <f t="shared" ref="M101" si="165">SUM(M96:M100)</f>
        <v>2757.5825</v>
      </c>
      <c r="N101" s="39">
        <f t="shared" ref="N101" si="166">SUM(N96:N100)</f>
        <v>2757.5825</v>
      </c>
      <c r="O101" s="39">
        <f t="shared" ref="O101" si="167">SUM(O96:O100)</f>
        <v>2757.5825</v>
      </c>
      <c r="P101" s="39">
        <f t="shared" ref="P101" si="168">SUM(P96:P100)</f>
        <v>2757.5825</v>
      </c>
      <c r="Q101" s="39">
        <f t="shared" ref="Q101" si="169">SUM(Q96:Q100)</f>
        <v>2757.5825</v>
      </c>
      <c r="R101" s="39">
        <f t="shared" ref="R101" si="170">SUM(R96:R100)</f>
        <v>2757.5825</v>
      </c>
      <c r="S101" s="39">
        <f t="shared" ref="S101" si="171">SUM(S96:S100)</f>
        <v>2757.5825</v>
      </c>
      <c r="T101" s="39">
        <f t="shared" ref="T101" si="172">SUM(T96:T100)</f>
        <v>2757.5825</v>
      </c>
      <c r="U101" s="39">
        <f t="shared" ref="U101" si="173">SUM(U96:U100)</f>
        <v>2757.5825</v>
      </c>
      <c r="V101" s="39">
        <f t="shared" ref="V101" si="174">SUM(V96:V100)</f>
        <v>2757.5825</v>
      </c>
    </row>
    <row r="102" spans="1:22" ht="21" customHeight="1" x14ac:dyDescent="0.15">
      <c r="A102" s="97">
        <v>1</v>
      </c>
      <c r="B102" s="88" t="s">
        <v>197</v>
      </c>
      <c r="C102" s="81" t="s">
        <v>138</v>
      </c>
      <c r="D102" s="81" t="s">
        <v>139</v>
      </c>
      <c r="E102" s="81">
        <v>405</v>
      </c>
      <c r="F102" s="81" t="s">
        <v>141</v>
      </c>
      <c r="G102" s="88" t="s">
        <v>25</v>
      </c>
      <c r="H102" s="85">
        <v>2541</v>
      </c>
      <c r="I102" s="86" t="s">
        <v>132</v>
      </c>
      <c r="J102" s="39">
        <v>2326.8000000000002</v>
      </c>
      <c r="K102" s="39">
        <f t="shared" ref="K102:K105" si="175">J102/12</f>
        <v>193.9</v>
      </c>
      <c r="L102" s="39">
        <f>K102</f>
        <v>193.9</v>
      </c>
      <c r="M102" s="39">
        <f t="shared" ref="M102:V102" si="176">L102</f>
        <v>193.9</v>
      </c>
      <c r="N102" s="39">
        <f t="shared" si="176"/>
        <v>193.9</v>
      </c>
      <c r="O102" s="39">
        <f t="shared" si="176"/>
        <v>193.9</v>
      </c>
      <c r="P102" s="39">
        <f t="shared" si="176"/>
        <v>193.9</v>
      </c>
      <c r="Q102" s="39">
        <f t="shared" si="176"/>
        <v>193.9</v>
      </c>
      <c r="R102" s="39">
        <f t="shared" si="176"/>
        <v>193.9</v>
      </c>
      <c r="S102" s="39">
        <f t="shared" si="176"/>
        <v>193.9</v>
      </c>
      <c r="T102" s="39">
        <f t="shared" si="176"/>
        <v>193.9</v>
      </c>
      <c r="U102" s="39">
        <f t="shared" si="176"/>
        <v>193.9</v>
      </c>
      <c r="V102" s="39">
        <f t="shared" si="176"/>
        <v>193.9</v>
      </c>
    </row>
    <row r="103" spans="1:22" ht="18" customHeight="1" x14ac:dyDescent="0.15">
      <c r="A103" s="97"/>
      <c r="B103" s="88"/>
      <c r="C103" s="81"/>
      <c r="D103" s="81"/>
      <c r="E103" s="81"/>
      <c r="F103" s="81"/>
      <c r="G103" s="88"/>
      <c r="H103" s="85">
        <v>2611</v>
      </c>
      <c r="I103" s="82" t="s">
        <v>85</v>
      </c>
      <c r="J103" s="39">
        <v>66098.320000000007</v>
      </c>
      <c r="K103" s="39">
        <f t="shared" si="175"/>
        <v>5508.1933333333336</v>
      </c>
      <c r="L103" s="39">
        <f t="shared" ref="L103:L105" si="177">K103</f>
        <v>5508.1933333333336</v>
      </c>
      <c r="M103" s="39">
        <f t="shared" ref="M103:V103" si="178">L103</f>
        <v>5508.1933333333336</v>
      </c>
      <c r="N103" s="39">
        <f t="shared" si="178"/>
        <v>5508.1933333333336</v>
      </c>
      <c r="O103" s="39">
        <f t="shared" si="178"/>
        <v>5508.1933333333336</v>
      </c>
      <c r="P103" s="39">
        <f t="shared" si="178"/>
        <v>5508.1933333333336</v>
      </c>
      <c r="Q103" s="39">
        <f t="shared" si="178"/>
        <v>5508.1933333333336</v>
      </c>
      <c r="R103" s="39">
        <f t="shared" si="178"/>
        <v>5508.1933333333336</v>
      </c>
      <c r="S103" s="39">
        <f t="shared" si="178"/>
        <v>5508.1933333333336</v>
      </c>
      <c r="T103" s="39">
        <f t="shared" si="178"/>
        <v>5508.1933333333336</v>
      </c>
      <c r="U103" s="39">
        <f t="shared" si="178"/>
        <v>5508.1933333333336</v>
      </c>
      <c r="V103" s="39">
        <f t="shared" si="178"/>
        <v>5508.1933333333336</v>
      </c>
    </row>
    <row r="104" spans="1:22" ht="21" customHeight="1" x14ac:dyDescent="0.15">
      <c r="A104" s="97"/>
      <c r="B104" s="88"/>
      <c r="C104" s="81"/>
      <c r="D104" s="81"/>
      <c r="E104" s="81"/>
      <c r="F104" s="81"/>
      <c r="G104" s="88"/>
      <c r="H104" s="85">
        <v>3751</v>
      </c>
      <c r="I104" s="86" t="s">
        <v>32</v>
      </c>
      <c r="J104" s="39">
        <v>7500</v>
      </c>
      <c r="K104" s="39">
        <f t="shared" si="175"/>
        <v>625</v>
      </c>
      <c r="L104" s="39">
        <f t="shared" si="177"/>
        <v>625</v>
      </c>
      <c r="M104" s="39">
        <f t="shared" ref="M104:V104" si="179">L104</f>
        <v>625</v>
      </c>
      <c r="N104" s="39">
        <f t="shared" si="179"/>
        <v>625</v>
      </c>
      <c r="O104" s="39">
        <f t="shared" si="179"/>
        <v>625</v>
      </c>
      <c r="P104" s="39">
        <f t="shared" si="179"/>
        <v>625</v>
      </c>
      <c r="Q104" s="39">
        <f t="shared" si="179"/>
        <v>625</v>
      </c>
      <c r="R104" s="39">
        <f t="shared" si="179"/>
        <v>625</v>
      </c>
      <c r="S104" s="39">
        <f t="shared" si="179"/>
        <v>625</v>
      </c>
      <c r="T104" s="39">
        <f t="shared" si="179"/>
        <v>625</v>
      </c>
      <c r="U104" s="39">
        <f t="shared" si="179"/>
        <v>625</v>
      </c>
      <c r="V104" s="39">
        <f t="shared" si="179"/>
        <v>625</v>
      </c>
    </row>
    <row r="105" spans="1:22" ht="21" customHeight="1" x14ac:dyDescent="0.15">
      <c r="A105" s="97"/>
      <c r="B105" s="88"/>
      <c r="C105" s="81"/>
      <c r="D105" s="81"/>
      <c r="E105" s="81"/>
      <c r="F105" s="81"/>
      <c r="G105" s="88"/>
      <c r="H105" s="85">
        <v>4411</v>
      </c>
      <c r="I105" s="86" t="s">
        <v>59</v>
      </c>
      <c r="J105" s="39">
        <v>204965.2</v>
      </c>
      <c r="K105" s="39">
        <f t="shared" si="175"/>
        <v>17080.433333333334</v>
      </c>
      <c r="L105" s="39">
        <f t="shared" si="177"/>
        <v>17080.433333333334</v>
      </c>
      <c r="M105" s="39">
        <f t="shared" ref="M105:V105" si="180">L105</f>
        <v>17080.433333333334</v>
      </c>
      <c r="N105" s="39">
        <f t="shared" si="180"/>
        <v>17080.433333333334</v>
      </c>
      <c r="O105" s="39">
        <f t="shared" si="180"/>
        <v>17080.433333333334</v>
      </c>
      <c r="P105" s="39">
        <f t="shared" si="180"/>
        <v>17080.433333333334</v>
      </c>
      <c r="Q105" s="39">
        <f t="shared" si="180"/>
        <v>17080.433333333334</v>
      </c>
      <c r="R105" s="39">
        <f t="shared" si="180"/>
        <v>17080.433333333334</v>
      </c>
      <c r="S105" s="39">
        <f t="shared" si="180"/>
        <v>17080.433333333334</v>
      </c>
      <c r="T105" s="39">
        <f t="shared" si="180"/>
        <v>17080.433333333334</v>
      </c>
      <c r="U105" s="39">
        <f t="shared" si="180"/>
        <v>17080.433333333334</v>
      </c>
      <c r="V105" s="39">
        <f t="shared" si="180"/>
        <v>17080.433333333334</v>
      </c>
    </row>
    <row r="106" spans="1:22" ht="21" customHeight="1" x14ac:dyDescent="0.15">
      <c r="A106" s="87" t="s">
        <v>33</v>
      </c>
      <c r="B106" s="87"/>
      <c r="C106" s="87"/>
      <c r="D106" s="87"/>
      <c r="E106" s="87"/>
      <c r="F106" s="87"/>
      <c r="G106" s="87"/>
      <c r="H106" s="87"/>
      <c r="I106" s="87"/>
      <c r="J106" s="39">
        <f t="shared" ref="J106:K106" si="181">SUM(J102:J105)</f>
        <v>280890.32</v>
      </c>
      <c r="K106" s="39">
        <f t="shared" si="181"/>
        <v>23407.526666666668</v>
      </c>
      <c r="L106" s="39">
        <f t="shared" ref="L106" si="182">SUM(L102:L105)</f>
        <v>23407.526666666668</v>
      </c>
      <c r="M106" s="39">
        <f t="shared" ref="M106" si="183">SUM(M102:M105)</f>
        <v>23407.526666666668</v>
      </c>
      <c r="N106" s="39">
        <f t="shared" ref="N106" si="184">SUM(N102:N105)</f>
        <v>23407.526666666668</v>
      </c>
      <c r="O106" s="39">
        <f t="shared" ref="O106" si="185">SUM(O102:O105)</f>
        <v>23407.526666666668</v>
      </c>
      <c r="P106" s="39">
        <f t="shared" ref="P106" si="186">SUM(P102:P105)</f>
        <v>23407.526666666668</v>
      </c>
      <c r="Q106" s="39">
        <f t="shared" ref="Q106" si="187">SUM(Q102:Q105)</f>
        <v>23407.526666666668</v>
      </c>
      <c r="R106" s="39">
        <f t="shared" ref="R106" si="188">SUM(R102:R105)</f>
        <v>23407.526666666668</v>
      </c>
      <c r="S106" s="39">
        <f t="shared" ref="S106" si="189">SUM(S102:S105)</f>
        <v>23407.526666666668</v>
      </c>
      <c r="T106" s="39">
        <f t="shared" ref="T106" si="190">SUM(T102:T105)</f>
        <v>23407.526666666668</v>
      </c>
      <c r="U106" s="39">
        <f t="shared" ref="U106" si="191">SUM(U102:U105)</f>
        <v>23407.526666666668</v>
      </c>
      <c r="V106" s="39">
        <f t="shared" ref="V106" si="192">SUM(V102:V105)</f>
        <v>23407.526666666668</v>
      </c>
    </row>
    <row r="107" spans="1:22" ht="21" customHeight="1" x14ac:dyDescent="0.15">
      <c r="A107" s="97">
        <v>1</v>
      </c>
      <c r="B107" s="88" t="s">
        <v>197</v>
      </c>
      <c r="C107" s="81" t="s">
        <v>142</v>
      </c>
      <c r="D107" s="81" t="s">
        <v>143</v>
      </c>
      <c r="E107" s="81">
        <v>406</v>
      </c>
      <c r="F107" s="81" t="s">
        <v>144</v>
      </c>
      <c r="G107" s="91" t="s">
        <v>25</v>
      </c>
      <c r="H107" s="85">
        <v>2121</v>
      </c>
      <c r="I107" s="86" t="s">
        <v>130</v>
      </c>
      <c r="J107" s="39">
        <v>335.95</v>
      </c>
      <c r="K107" s="39">
        <f t="shared" ref="K107:K110" si="193">J107/12</f>
        <v>27.995833333333334</v>
      </c>
      <c r="L107" s="39">
        <f>K107</f>
        <v>27.995833333333334</v>
      </c>
      <c r="M107" s="39">
        <f t="shared" ref="M107:V107" si="194">L107</f>
        <v>27.995833333333334</v>
      </c>
      <c r="N107" s="39">
        <f t="shared" si="194"/>
        <v>27.995833333333334</v>
      </c>
      <c r="O107" s="39">
        <f t="shared" si="194"/>
        <v>27.995833333333334</v>
      </c>
      <c r="P107" s="39">
        <f t="shared" si="194"/>
        <v>27.995833333333334</v>
      </c>
      <c r="Q107" s="39">
        <f t="shared" si="194"/>
        <v>27.995833333333334</v>
      </c>
      <c r="R107" s="39">
        <f t="shared" si="194"/>
        <v>27.995833333333334</v>
      </c>
      <c r="S107" s="39">
        <f t="shared" si="194"/>
        <v>27.995833333333334</v>
      </c>
      <c r="T107" s="39">
        <f t="shared" si="194"/>
        <v>27.995833333333334</v>
      </c>
      <c r="U107" s="39">
        <f t="shared" si="194"/>
        <v>27.995833333333334</v>
      </c>
      <c r="V107" s="39">
        <f t="shared" si="194"/>
        <v>27.995833333333334</v>
      </c>
    </row>
    <row r="108" spans="1:22" ht="21" customHeight="1" x14ac:dyDescent="0.15">
      <c r="A108" s="97"/>
      <c r="B108" s="88"/>
      <c r="C108" s="81"/>
      <c r="D108" s="81"/>
      <c r="E108" s="81"/>
      <c r="F108" s="81"/>
      <c r="G108" s="91"/>
      <c r="H108" s="85">
        <v>2211</v>
      </c>
      <c r="I108" s="86" t="s">
        <v>28</v>
      </c>
      <c r="J108" s="39">
        <v>1390.8</v>
      </c>
      <c r="K108" s="39">
        <f t="shared" si="193"/>
        <v>115.89999999999999</v>
      </c>
      <c r="L108" s="39">
        <f t="shared" ref="L108:V110" si="195">K108</f>
        <v>115.89999999999999</v>
      </c>
      <c r="M108" s="39">
        <f t="shared" ref="M108:V108" si="196">L108</f>
        <v>115.89999999999999</v>
      </c>
      <c r="N108" s="39">
        <f t="shared" si="196"/>
        <v>115.89999999999999</v>
      </c>
      <c r="O108" s="39">
        <f t="shared" si="196"/>
        <v>115.89999999999999</v>
      </c>
      <c r="P108" s="39">
        <f t="shared" si="196"/>
        <v>115.89999999999999</v>
      </c>
      <c r="Q108" s="39">
        <f t="shared" si="196"/>
        <v>115.89999999999999</v>
      </c>
      <c r="R108" s="39">
        <f t="shared" si="196"/>
        <v>115.89999999999999</v>
      </c>
      <c r="S108" s="39">
        <f t="shared" si="196"/>
        <v>115.89999999999999</v>
      </c>
      <c r="T108" s="39">
        <f t="shared" si="196"/>
        <v>115.89999999999999</v>
      </c>
      <c r="U108" s="39">
        <f t="shared" si="196"/>
        <v>115.89999999999999</v>
      </c>
      <c r="V108" s="39">
        <f t="shared" si="196"/>
        <v>115.89999999999999</v>
      </c>
    </row>
    <row r="109" spans="1:22" ht="21" customHeight="1" x14ac:dyDescent="0.15">
      <c r="A109" s="97"/>
      <c r="B109" s="88"/>
      <c r="C109" s="81"/>
      <c r="D109" s="81"/>
      <c r="E109" s="81"/>
      <c r="F109" s="81"/>
      <c r="G109" s="91"/>
      <c r="H109" s="85">
        <v>2611</v>
      </c>
      <c r="I109" s="86" t="s">
        <v>85</v>
      </c>
      <c r="J109" s="39">
        <v>40012.720000000001</v>
      </c>
      <c r="K109" s="39">
        <f t="shared" si="193"/>
        <v>3334.3933333333334</v>
      </c>
      <c r="L109" s="39">
        <f t="shared" si="195"/>
        <v>3334.3933333333334</v>
      </c>
      <c r="M109" s="39">
        <f t="shared" ref="M109:V109" si="197">L109</f>
        <v>3334.3933333333334</v>
      </c>
      <c r="N109" s="39">
        <f t="shared" si="197"/>
        <v>3334.3933333333334</v>
      </c>
      <c r="O109" s="39">
        <f t="shared" si="197"/>
        <v>3334.3933333333334</v>
      </c>
      <c r="P109" s="39">
        <f t="shared" si="197"/>
        <v>3334.3933333333334</v>
      </c>
      <c r="Q109" s="39">
        <f t="shared" si="197"/>
        <v>3334.3933333333334</v>
      </c>
      <c r="R109" s="39">
        <f t="shared" si="197"/>
        <v>3334.3933333333334</v>
      </c>
      <c r="S109" s="39">
        <f t="shared" si="197"/>
        <v>3334.3933333333334</v>
      </c>
      <c r="T109" s="39">
        <f t="shared" si="197"/>
        <v>3334.3933333333334</v>
      </c>
      <c r="U109" s="39">
        <f t="shared" si="197"/>
        <v>3334.3933333333334</v>
      </c>
      <c r="V109" s="39">
        <f t="shared" si="197"/>
        <v>3334.3933333333334</v>
      </c>
    </row>
    <row r="110" spans="1:22" ht="21" customHeight="1" x14ac:dyDescent="0.15">
      <c r="A110" s="97"/>
      <c r="B110" s="88"/>
      <c r="C110" s="81"/>
      <c r="D110" s="81"/>
      <c r="E110" s="81"/>
      <c r="F110" s="81"/>
      <c r="G110" s="91"/>
      <c r="H110" s="85">
        <v>4411</v>
      </c>
      <c r="I110" s="86" t="s">
        <v>59</v>
      </c>
      <c r="J110" s="39">
        <v>2997.6</v>
      </c>
      <c r="K110" s="39">
        <f t="shared" si="193"/>
        <v>249.79999999999998</v>
      </c>
      <c r="L110" s="39">
        <f t="shared" si="195"/>
        <v>249.79999999999998</v>
      </c>
      <c r="M110" s="39">
        <f t="shared" si="195"/>
        <v>249.79999999999998</v>
      </c>
      <c r="N110" s="39">
        <f t="shared" si="195"/>
        <v>249.79999999999998</v>
      </c>
      <c r="O110" s="39">
        <f t="shared" si="195"/>
        <v>249.79999999999998</v>
      </c>
      <c r="P110" s="39">
        <f t="shared" si="195"/>
        <v>249.79999999999998</v>
      </c>
      <c r="Q110" s="39">
        <f t="shared" si="195"/>
        <v>249.79999999999998</v>
      </c>
      <c r="R110" s="39">
        <f t="shared" si="195"/>
        <v>249.79999999999998</v>
      </c>
      <c r="S110" s="39">
        <f t="shared" si="195"/>
        <v>249.79999999999998</v>
      </c>
      <c r="T110" s="39">
        <f t="shared" si="195"/>
        <v>249.79999999999998</v>
      </c>
      <c r="U110" s="39">
        <f t="shared" si="195"/>
        <v>249.79999999999998</v>
      </c>
      <c r="V110" s="39">
        <f t="shared" si="195"/>
        <v>249.79999999999998</v>
      </c>
    </row>
    <row r="111" spans="1:22" ht="21" customHeight="1" x14ac:dyDescent="0.15">
      <c r="A111" s="105" t="s">
        <v>33</v>
      </c>
      <c r="B111" s="106"/>
      <c r="C111" s="106"/>
      <c r="D111" s="106"/>
      <c r="E111" s="106"/>
      <c r="F111" s="106"/>
      <c r="G111" s="106"/>
      <c r="H111" s="106"/>
      <c r="I111" s="107"/>
      <c r="J111" s="39">
        <f t="shared" ref="J111:K111" si="198">SUM(J107:J110)</f>
        <v>44737.07</v>
      </c>
      <c r="K111" s="39">
        <f t="shared" si="198"/>
        <v>3728.0891666666671</v>
      </c>
      <c r="L111" s="39">
        <f t="shared" ref="L111" si="199">SUM(L107:L110)</f>
        <v>3728.0891666666671</v>
      </c>
      <c r="M111" s="39">
        <f t="shared" ref="M111" si="200">SUM(M107:M110)</f>
        <v>3728.0891666666671</v>
      </c>
      <c r="N111" s="39">
        <f t="shared" ref="N111" si="201">SUM(N107:N110)</f>
        <v>3728.0891666666671</v>
      </c>
      <c r="O111" s="39">
        <f t="shared" ref="O111" si="202">SUM(O107:O110)</f>
        <v>3728.0891666666671</v>
      </c>
      <c r="P111" s="39">
        <f t="shared" ref="P111" si="203">SUM(P107:P110)</f>
        <v>3728.0891666666671</v>
      </c>
      <c r="Q111" s="39">
        <f t="shared" ref="Q111" si="204">SUM(Q107:Q110)</f>
        <v>3728.0891666666671</v>
      </c>
      <c r="R111" s="39">
        <f t="shared" ref="R111" si="205">SUM(R107:R110)</f>
        <v>3728.0891666666671</v>
      </c>
      <c r="S111" s="39">
        <f t="shared" ref="S111" si="206">SUM(S107:S110)</f>
        <v>3728.0891666666671</v>
      </c>
      <c r="T111" s="39">
        <f t="shared" ref="T111" si="207">SUM(T107:T110)</f>
        <v>3728.0891666666671</v>
      </c>
      <c r="U111" s="39">
        <f t="shared" ref="U111" si="208">SUM(U107:U110)</f>
        <v>3728.0891666666671</v>
      </c>
      <c r="V111" s="39">
        <f t="shared" ref="V111" si="209">SUM(V107:V110)</f>
        <v>3728.0891666666671</v>
      </c>
    </row>
    <row r="112" spans="1:22" ht="21" customHeight="1" x14ac:dyDescent="0.15">
      <c r="A112" s="97"/>
      <c r="B112" s="88"/>
      <c r="C112" s="81"/>
      <c r="D112" s="81" t="s">
        <v>215</v>
      </c>
      <c r="E112" s="81">
        <v>404</v>
      </c>
      <c r="F112" s="88" t="s">
        <v>151</v>
      </c>
      <c r="G112" s="88" t="s">
        <v>25</v>
      </c>
      <c r="H112" s="85">
        <v>2211</v>
      </c>
      <c r="I112" s="86" t="s">
        <v>28</v>
      </c>
      <c r="J112" s="39">
        <v>77444.28</v>
      </c>
      <c r="K112" s="39">
        <f t="shared" ref="K112:K118" si="210">J112/12</f>
        <v>6453.69</v>
      </c>
      <c r="L112" s="39">
        <f>K112</f>
        <v>6453.69</v>
      </c>
      <c r="M112" s="39">
        <f t="shared" ref="M112:V112" si="211">L112</f>
        <v>6453.69</v>
      </c>
      <c r="N112" s="39">
        <f t="shared" si="211"/>
        <v>6453.69</v>
      </c>
      <c r="O112" s="39">
        <f t="shared" si="211"/>
        <v>6453.69</v>
      </c>
      <c r="P112" s="39">
        <f t="shared" si="211"/>
        <v>6453.69</v>
      </c>
      <c r="Q112" s="39">
        <f t="shared" si="211"/>
        <v>6453.69</v>
      </c>
      <c r="R112" s="39">
        <f t="shared" si="211"/>
        <v>6453.69</v>
      </c>
      <c r="S112" s="39">
        <f t="shared" si="211"/>
        <v>6453.69</v>
      </c>
      <c r="T112" s="39">
        <f t="shared" si="211"/>
        <v>6453.69</v>
      </c>
      <c r="U112" s="39">
        <f t="shared" si="211"/>
        <v>6453.69</v>
      </c>
      <c r="V112" s="39">
        <f t="shared" si="211"/>
        <v>6453.69</v>
      </c>
    </row>
    <row r="113" spans="1:22" ht="21" customHeight="1" x14ac:dyDescent="0.15">
      <c r="A113" s="97"/>
      <c r="B113" s="88"/>
      <c r="C113" s="81"/>
      <c r="D113" s="81"/>
      <c r="E113" s="81"/>
      <c r="F113" s="88"/>
      <c r="G113" s="88"/>
      <c r="H113" s="85">
        <v>2231</v>
      </c>
      <c r="I113" s="86" t="s">
        <v>145</v>
      </c>
      <c r="J113" s="39">
        <v>2738.98</v>
      </c>
      <c r="K113" s="39">
        <f t="shared" si="210"/>
        <v>228.24833333333333</v>
      </c>
      <c r="L113" s="39">
        <f t="shared" ref="L113:V118" si="212">K113</f>
        <v>228.24833333333333</v>
      </c>
      <c r="M113" s="39">
        <f t="shared" si="212"/>
        <v>228.24833333333333</v>
      </c>
      <c r="N113" s="39">
        <f t="shared" si="212"/>
        <v>228.24833333333333</v>
      </c>
      <c r="O113" s="39">
        <f t="shared" si="212"/>
        <v>228.24833333333333</v>
      </c>
      <c r="P113" s="39">
        <f t="shared" si="212"/>
        <v>228.24833333333333</v>
      </c>
      <c r="Q113" s="39">
        <f t="shared" si="212"/>
        <v>228.24833333333333</v>
      </c>
      <c r="R113" s="39">
        <f t="shared" si="212"/>
        <v>228.24833333333333</v>
      </c>
      <c r="S113" s="39">
        <f t="shared" si="212"/>
        <v>228.24833333333333</v>
      </c>
      <c r="T113" s="39">
        <f t="shared" si="212"/>
        <v>228.24833333333333</v>
      </c>
      <c r="U113" s="39">
        <f t="shared" si="212"/>
        <v>228.24833333333333</v>
      </c>
      <c r="V113" s="39">
        <f t="shared" si="212"/>
        <v>228.24833333333333</v>
      </c>
    </row>
    <row r="114" spans="1:22" ht="21" customHeight="1" x14ac:dyDescent="0.15">
      <c r="A114" s="97"/>
      <c r="B114" s="88"/>
      <c r="C114" s="81"/>
      <c r="D114" s="81"/>
      <c r="E114" s="81"/>
      <c r="F114" s="88"/>
      <c r="G114" s="88"/>
      <c r="H114" s="85">
        <v>2482</v>
      </c>
      <c r="I114" s="86" t="s">
        <v>202</v>
      </c>
      <c r="J114" s="39">
        <v>546</v>
      </c>
      <c r="K114" s="39">
        <f t="shared" si="210"/>
        <v>45.5</v>
      </c>
      <c r="L114" s="39">
        <f t="shared" si="212"/>
        <v>45.5</v>
      </c>
      <c r="M114" s="39">
        <f t="shared" si="212"/>
        <v>45.5</v>
      </c>
      <c r="N114" s="39">
        <f t="shared" si="212"/>
        <v>45.5</v>
      </c>
      <c r="O114" s="39">
        <f t="shared" si="212"/>
        <v>45.5</v>
      </c>
      <c r="P114" s="39">
        <f t="shared" si="212"/>
        <v>45.5</v>
      </c>
      <c r="Q114" s="39">
        <f t="shared" si="212"/>
        <v>45.5</v>
      </c>
      <c r="R114" s="39">
        <f t="shared" si="212"/>
        <v>45.5</v>
      </c>
      <c r="S114" s="39">
        <f t="shared" si="212"/>
        <v>45.5</v>
      </c>
      <c r="T114" s="39">
        <f t="shared" si="212"/>
        <v>45.5</v>
      </c>
      <c r="U114" s="39">
        <f t="shared" si="212"/>
        <v>45.5</v>
      </c>
      <c r="V114" s="39">
        <f t="shared" si="212"/>
        <v>45.5</v>
      </c>
    </row>
    <row r="115" spans="1:22" ht="21" customHeight="1" x14ac:dyDescent="0.15">
      <c r="A115" s="97"/>
      <c r="B115" s="88"/>
      <c r="C115" s="81"/>
      <c r="D115" s="81"/>
      <c r="E115" s="81"/>
      <c r="F115" s="88"/>
      <c r="G115" s="88"/>
      <c r="H115" s="85">
        <v>2611</v>
      </c>
      <c r="I115" s="86" t="s">
        <v>85</v>
      </c>
      <c r="J115" s="39">
        <v>30130.15</v>
      </c>
      <c r="K115" s="39">
        <f t="shared" si="210"/>
        <v>2510.8458333333333</v>
      </c>
      <c r="L115" s="39">
        <f t="shared" si="212"/>
        <v>2510.8458333333333</v>
      </c>
      <c r="M115" s="39">
        <f t="shared" ref="M115:V115" si="213">L115</f>
        <v>2510.8458333333333</v>
      </c>
      <c r="N115" s="39">
        <f t="shared" si="213"/>
        <v>2510.8458333333333</v>
      </c>
      <c r="O115" s="39">
        <f t="shared" si="213"/>
        <v>2510.8458333333333</v>
      </c>
      <c r="P115" s="39">
        <f t="shared" si="213"/>
        <v>2510.8458333333333</v>
      </c>
      <c r="Q115" s="39">
        <f t="shared" si="213"/>
        <v>2510.8458333333333</v>
      </c>
      <c r="R115" s="39">
        <f t="shared" si="213"/>
        <v>2510.8458333333333</v>
      </c>
      <c r="S115" s="39">
        <f t="shared" si="213"/>
        <v>2510.8458333333333</v>
      </c>
      <c r="T115" s="39">
        <f t="shared" si="213"/>
        <v>2510.8458333333333</v>
      </c>
      <c r="U115" s="39">
        <f t="shared" si="213"/>
        <v>2510.8458333333333</v>
      </c>
      <c r="V115" s="39">
        <f t="shared" si="213"/>
        <v>2510.8458333333333</v>
      </c>
    </row>
    <row r="116" spans="1:22" ht="21" customHeight="1" x14ac:dyDescent="0.15">
      <c r="A116" s="97"/>
      <c r="B116" s="88"/>
      <c r="C116" s="81"/>
      <c r="D116" s="81"/>
      <c r="E116" s="81"/>
      <c r="F116" s="88"/>
      <c r="G116" s="88"/>
      <c r="H116" s="85">
        <v>2711</v>
      </c>
      <c r="I116" s="86" t="s">
        <v>34</v>
      </c>
      <c r="J116" s="39">
        <v>1104</v>
      </c>
      <c r="K116" s="39">
        <f t="shared" si="210"/>
        <v>92</v>
      </c>
      <c r="L116" s="39">
        <f t="shared" si="212"/>
        <v>92</v>
      </c>
      <c r="M116" s="39">
        <f t="shared" si="212"/>
        <v>92</v>
      </c>
      <c r="N116" s="39">
        <f t="shared" si="212"/>
        <v>92</v>
      </c>
      <c r="O116" s="39">
        <f t="shared" si="212"/>
        <v>92</v>
      </c>
      <c r="P116" s="39">
        <f t="shared" si="212"/>
        <v>92</v>
      </c>
      <c r="Q116" s="39">
        <f t="shared" si="212"/>
        <v>92</v>
      </c>
      <c r="R116" s="39">
        <f t="shared" si="212"/>
        <v>92</v>
      </c>
      <c r="S116" s="39">
        <f t="shared" si="212"/>
        <v>92</v>
      </c>
      <c r="T116" s="39">
        <f t="shared" si="212"/>
        <v>92</v>
      </c>
      <c r="U116" s="39">
        <f t="shared" si="212"/>
        <v>92</v>
      </c>
      <c r="V116" s="39">
        <f t="shared" si="212"/>
        <v>92</v>
      </c>
    </row>
    <row r="117" spans="1:22" ht="21" customHeight="1" x14ac:dyDescent="0.15">
      <c r="A117" s="97"/>
      <c r="B117" s="88"/>
      <c r="C117" s="81"/>
      <c r="D117" s="81"/>
      <c r="E117" s="81"/>
      <c r="F117" s="88"/>
      <c r="G117" s="88"/>
      <c r="H117" s="85">
        <v>2751</v>
      </c>
      <c r="I117" s="86" t="s">
        <v>122</v>
      </c>
      <c r="J117" s="39">
        <v>4036.87</v>
      </c>
      <c r="K117" s="39">
        <f t="shared" si="210"/>
        <v>336.40583333333331</v>
      </c>
      <c r="L117" s="39">
        <f t="shared" si="212"/>
        <v>336.40583333333331</v>
      </c>
      <c r="M117" s="39">
        <f t="shared" si="212"/>
        <v>336.40583333333331</v>
      </c>
      <c r="N117" s="39">
        <f t="shared" si="212"/>
        <v>336.40583333333331</v>
      </c>
      <c r="O117" s="39">
        <f t="shared" si="212"/>
        <v>336.40583333333331</v>
      </c>
      <c r="P117" s="39">
        <f t="shared" si="212"/>
        <v>336.40583333333331</v>
      </c>
      <c r="Q117" s="39">
        <f t="shared" si="212"/>
        <v>336.40583333333331</v>
      </c>
      <c r="R117" s="39">
        <f t="shared" si="212"/>
        <v>336.40583333333331</v>
      </c>
      <c r="S117" s="39">
        <f t="shared" si="212"/>
        <v>336.40583333333331</v>
      </c>
      <c r="T117" s="39">
        <f t="shared" si="212"/>
        <v>336.40583333333331</v>
      </c>
      <c r="U117" s="39">
        <f t="shared" si="212"/>
        <v>336.40583333333331</v>
      </c>
      <c r="V117" s="39">
        <f t="shared" si="212"/>
        <v>336.40583333333331</v>
      </c>
    </row>
    <row r="118" spans="1:22" ht="21" customHeight="1" x14ac:dyDescent="0.15">
      <c r="A118" s="98"/>
      <c r="B118" s="82"/>
      <c r="C118" s="82"/>
      <c r="D118" s="82"/>
      <c r="E118" s="82"/>
      <c r="F118" s="82"/>
      <c r="G118" s="82"/>
      <c r="H118" s="85">
        <v>4411</v>
      </c>
      <c r="I118" s="86" t="s">
        <v>59</v>
      </c>
      <c r="J118" s="39">
        <v>548315.26</v>
      </c>
      <c r="K118" s="39">
        <f t="shared" si="210"/>
        <v>45692.938333333332</v>
      </c>
      <c r="L118" s="39">
        <f t="shared" si="212"/>
        <v>45692.938333333332</v>
      </c>
      <c r="M118" s="39">
        <f t="shared" ref="M118:V118" si="214">L118</f>
        <v>45692.938333333332</v>
      </c>
      <c r="N118" s="39">
        <f t="shared" si="214"/>
        <v>45692.938333333332</v>
      </c>
      <c r="O118" s="39">
        <f t="shared" si="214"/>
        <v>45692.938333333332</v>
      </c>
      <c r="P118" s="39">
        <f t="shared" si="214"/>
        <v>45692.938333333332</v>
      </c>
      <c r="Q118" s="39">
        <f t="shared" si="214"/>
        <v>45692.938333333332</v>
      </c>
      <c r="R118" s="39">
        <f t="shared" si="214"/>
        <v>45692.938333333332</v>
      </c>
      <c r="S118" s="39">
        <f t="shared" si="214"/>
        <v>45692.938333333332</v>
      </c>
      <c r="T118" s="39">
        <f t="shared" si="214"/>
        <v>45692.938333333332</v>
      </c>
      <c r="U118" s="39">
        <f t="shared" si="214"/>
        <v>45692.938333333332</v>
      </c>
      <c r="V118" s="39">
        <f t="shared" si="214"/>
        <v>45692.938333333332</v>
      </c>
    </row>
    <row r="119" spans="1:22" ht="21" customHeight="1" x14ac:dyDescent="0.15">
      <c r="A119" s="108" t="s">
        <v>33</v>
      </c>
      <c r="B119" s="109"/>
      <c r="C119" s="109"/>
      <c r="D119" s="109"/>
      <c r="E119" s="109"/>
      <c r="F119" s="109"/>
      <c r="G119" s="109"/>
      <c r="H119" s="109"/>
      <c r="I119" s="110"/>
      <c r="J119" s="39">
        <f t="shared" ref="J119:V119" si="215">SUM(J112:J118)</f>
        <v>664315.54</v>
      </c>
      <c r="K119" s="39">
        <f t="shared" si="215"/>
        <v>55359.628333333334</v>
      </c>
      <c r="L119" s="39">
        <f t="shared" si="215"/>
        <v>55359.628333333334</v>
      </c>
      <c r="M119" s="39">
        <f t="shared" si="215"/>
        <v>55359.628333333334</v>
      </c>
      <c r="N119" s="39">
        <f t="shared" si="215"/>
        <v>55359.628333333334</v>
      </c>
      <c r="O119" s="39">
        <f t="shared" si="215"/>
        <v>55359.628333333334</v>
      </c>
      <c r="P119" s="39">
        <f t="shared" si="215"/>
        <v>55359.628333333334</v>
      </c>
      <c r="Q119" s="39">
        <f t="shared" si="215"/>
        <v>55359.628333333334</v>
      </c>
      <c r="R119" s="39">
        <f t="shared" si="215"/>
        <v>55359.628333333334</v>
      </c>
      <c r="S119" s="39">
        <f t="shared" si="215"/>
        <v>55359.628333333334</v>
      </c>
      <c r="T119" s="39">
        <f t="shared" si="215"/>
        <v>55359.628333333334</v>
      </c>
      <c r="U119" s="39">
        <f t="shared" si="215"/>
        <v>55359.628333333334</v>
      </c>
      <c r="V119" s="39">
        <f t="shared" si="215"/>
        <v>55359.628333333334</v>
      </c>
    </row>
    <row r="120" spans="1:22" ht="21" customHeight="1" x14ac:dyDescent="0.15">
      <c r="A120" s="97">
        <v>1</v>
      </c>
      <c r="B120" s="88" t="s">
        <v>197</v>
      </c>
      <c r="C120" s="81" t="s">
        <v>217</v>
      </c>
      <c r="D120" s="81" t="s">
        <v>216</v>
      </c>
      <c r="E120" s="81">
        <v>403</v>
      </c>
      <c r="F120" s="127" t="s">
        <v>154</v>
      </c>
      <c r="G120" s="88"/>
      <c r="H120" s="85">
        <v>2211</v>
      </c>
      <c r="I120" s="86" t="s">
        <v>28</v>
      </c>
      <c r="J120" s="39">
        <v>3313.38</v>
      </c>
      <c r="K120" s="39">
        <f>J120/12</f>
        <v>276.11500000000001</v>
      </c>
      <c r="L120" s="39">
        <f>K120</f>
        <v>276.11500000000001</v>
      </c>
      <c r="M120" s="39">
        <f t="shared" ref="M120:V120" si="216">L120</f>
        <v>276.11500000000001</v>
      </c>
      <c r="N120" s="39">
        <f t="shared" si="216"/>
        <v>276.11500000000001</v>
      </c>
      <c r="O120" s="39">
        <f t="shared" si="216"/>
        <v>276.11500000000001</v>
      </c>
      <c r="P120" s="39">
        <f t="shared" si="216"/>
        <v>276.11500000000001</v>
      </c>
      <c r="Q120" s="39">
        <f t="shared" si="216"/>
        <v>276.11500000000001</v>
      </c>
      <c r="R120" s="39">
        <f t="shared" si="216"/>
        <v>276.11500000000001</v>
      </c>
      <c r="S120" s="39">
        <f t="shared" si="216"/>
        <v>276.11500000000001</v>
      </c>
      <c r="T120" s="39">
        <f t="shared" si="216"/>
        <v>276.11500000000001</v>
      </c>
      <c r="U120" s="39">
        <f t="shared" si="216"/>
        <v>276.11500000000001</v>
      </c>
      <c r="V120" s="39">
        <f t="shared" si="216"/>
        <v>276.11500000000001</v>
      </c>
    </row>
    <row r="121" spans="1:22" ht="21" customHeight="1" x14ac:dyDescent="0.15">
      <c r="A121" s="97"/>
      <c r="B121" s="88"/>
      <c r="C121" s="81"/>
      <c r="D121" s="81"/>
      <c r="E121" s="81"/>
      <c r="F121" s="128"/>
      <c r="G121" s="88"/>
      <c r="H121" s="85">
        <v>2711</v>
      </c>
      <c r="I121" s="86" t="s">
        <v>34</v>
      </c>
      <c r="J121" s="39">
        <v>1692.69</v>
      </c>
      <c r="K121" s="39">
        <f t="shared" ref="K121:K122" si="217">J121/12</f>
        <v>141.0575</v>
      </c>
      <c r="L121" s="39">
        <f t="shared" ref="L121:V122" si="218">K121</f>
        <v>141.0575</v>
      </c>
      <c r="M121" s="39">
        <f t="shared" si="218"/>
        <v>141.0575</v>
      </c>
      <c r="N121" s="39">
        <f t="shared" si="218"/>
        <v>141.0575</v>
      </c>
      <c r="O121" s="39">
        <f t="shared" si="218"/>
        <v>141.0575</v>
      </c>
      <c r="P121" s="39">
        <f t="shared" si="218"/>
        <v>141.0575</v>
      </c>
      <c r="Q121" s="39">
        <f t="shared" si="218"/>
        <v>141.0575</v>
      </c>
      <c r="R121" s="39">
        <f t="shared" si="218"/>
        <v>141.0575</v>
      </c>
      <c r="S121" s="39">
        <f t="shared" si="218"/>
        <v>141.0575</v>
      </c>
      <c r="T121" s="39">
        <f t="shared" si="218"/>
        <v>141.0575</v>
      </c>
      <c r="U121" s="39">
        <f t="shared" si="218"/>
        <v>141.0575</v>
      </c>
      <c r="V121" s="39">
        <f t="shared" si="218"/>
        <v>141.0575</v>
      </c>
    </row>
    <row r="122" spans="1:22" ht="21" customHeight="1" x14ac:dyDescent="0.15">
      <c r="A122" s="97"/>
      <c r="B122" s="88"/>
      <c r="C122" s="81"/>
      <c r="D122" s="81"/>
      <c r="E122" s="81"/>
      <c r="F122" s="129"/>
      <c r="G122" s="88"/>
      <c r="H122" s="85">
        <v>3821</v>
      </c>
      <c r="I122" s="86" t="s">
        <v>57</v>
      </c>
      <c r="J122" s="39">
        <v>1087.2</v>
      </c>
      <c r="K122" s="39">
        <f t="shared" si="217"/>
        <v>90.600000000000009</v>
      </c>
      <c r="L122" s="39">
        <f t="shared" si="218"/>
        <v>90.600000000000009</v>
      </c>
      <c r="M122" s="39">
        <f t="shared" si="218"/>
        <v>90.600000000000009</v>
      </c>
      <c r="N122" s="39">
        <f t="shared" si="218"/>
        <v>90.600000000000009</v>
      </c>
      <c r="O122" s="39">
        <f t="shared" si="218"/>
        <v>90.600000000000009</v>
      </c>
      <c r="P122" s="39">
        <f t="shared" si="218"/>
        <v>90.600000000000009</v>
      </c>
      <c r="Q122" s="39">
        <f t="shared" si="218"/>
        <v>90.600000000000009</v>
      </c>
      <c r="R122" s="39">
        <f t="shared" si="218"/>
        <v>90.600000000000009</v>
      </c>
      <c r="S122" s="39">
        <f t="shared" si="218"/>
        <v>90.600000000000009</v>
      </c>
      <c r="T122" s="39">
        <f t="shared" si="218"/>
        <v>90.600000000000009</v>
      </c>
      <c r="U122" s="39">
        <f t="shared" si="218"/>
        <v>90.600000000000009</v>
      </c>
      <c r="V122" s="39">
        <f t="shared" si="218"/>
        <v>90.600000000000009</v>
      </c>
    </row>
    <row r="123" spans="1:22" ht="21" customHeight="1" x14ac:dyDescent="0.15">
      <c r="A123" s="108" t="s">
        <v>33</v>
      </c>
      <c r="B123" s="109"/>
      <c r="C123" s="109"/>
      <c r="D123" s="109"/>
      <c r="E123" s="109"/>
      <c r="F123" s="109"/>
      <c r="G123" s="109"/>
      <c r="H123" s="109"/>
      <c r="I123" s="110"/>
      <c r="J123" s="39">
        <f t="shared" ref="J123:V123" si="219">SUM(J120:J122)</f>
        <v>6093.2699999999995</v>
      </c>
      <c r="K123" s="39">
        <f t="shared" si="219"/>
        <v>507.77250000000004</v>
      </c>
      <c r="L123" s="39">
        <f t="shared" si="219"/>
        <v>507.77250000000004</v>
      </c>
      <c r="M123" s="39">
        <f t="shared" si="219"/>
        <v>507.77250000000004</v>
      </c>
      <c r="N123" s="39">
        <f t="shared" si="219"/>
        <v>507.77250000000004</v>
      </c>
      <c r="O123" s="39">
        <f t="shared" si="219"/>
        <v>507.77250000000004</v>
      </c>
      <c r="P123" s="39">
        <f t="shared" si="219"/>
        <v>507.77250000000004</v>
      </c>
      <c r="Q123" s="39">
        <f t="shared" si="219"/>
        <v>507.77250000000004</v>
      </c>
      <c r="R123" s="39">
        <f t="shared" si="219"/>
        <v>507.77250000000004</v>
      </c>
      <c r="S123" s="39">
        <f t="shared" si="219"/>
        <v>507.77250000000004</v>
      </c>
      <c r="T123" s="39">
        <f t="shared" si="219"/>
        <v>507.77250000000004</v>
      </c>
      <c r="U123" s="39">
        <f t="shared" si="219"/>
        <v>507.77250000000004</v>
      </c>
      <c r="V123" s="39">
        <f t="shared" si="219"/>
        <v>507.77250000000004</v>
      </c>
    </row>
    <row r="124" spans="1:22" ht="21" customHeight="1" x14ac:dyDescent="0.15">
      <c r="A124" s="97">
        <v>1</v>
      </c>
      <c r="B124" s="88" t="s">
        <v>197</v>
      </c>
      <c r="C124" s="81" t="s">
        <v>219</v>
      </c>
      <c r="D124" s="81" t="s">
        <v>218</v>
      </c>
      <c r="E124" s="81">
        <v>407</v>
      </c>
      <c r="F124" s="88" t="s">
        <v>157</v>
      </c>
      <c r="G124" s="88" t="s">
        <v>25</v>
      </c>
      <c r="H124" s="85">
        <v>2211</v>
      </c>
      <c r="I124" s="86" t="s">
        <v>28</v>
      </c>
      <c r="J124" s="39">
        <v>16345.24</v>
      </c>
      <c r="K124" s="39">
        <f t="shared" ref="K124:K135" si="220">J124/12</f>
        <v>1362.1033333333332</v>
      </c>
      <c r="L124" s="39">
        <f>K124</f>
        <v>1362.1033333333332</v>
      </c>
      <c r="M124" s="39">
        <f>L124</f>
        <v>1362.1033333333332</v>
      </c>
      <c r="N124" s="39">
        <f t="shared" ref="N124:V124" si="221">M124</f>
        <v>1362.1033333333332</v>
      </c>
      <c r="O124" s="39">
        <f t="shared" si="221"/>
        <v>1362.1033333333332</v>
      </c>
      <c r="P124" s="39">
        <f t="shared" si="221"/>
        <v>1362.1033333333332</v>
      </c>
      <c r="Q124" s="39">
        <f t="shared" si="221"/>
        <v>1362.1033333333332</v>
      </c>
      <c r="R124" s="39">
        <f t="shared" si="221"/>
        <v>1362.1033333333332</v>
      </c>
      <c r="S124" s="39">
        <f t="shared" si="221"/>
        <v>1362.1033333333332</v>
      </c>
      <c r="T124" s="39">
        <f t="shared" si="221"/>
        <v>1362.1033333333332</v>
      </c>
      <c r="U124" s="39">
        <f t="shared" si="221"/>
        <v>1362.1033333333332</v>
      </c>
      <c r="V124" s="39">
        <f t="shared" si="221"/>
        <v>1362.1033333333332</v>
      </c>
    </row>
    <row r="125" spans="1:22" ht="21" customHeight="1" x14ac:dyDescent="0.15">
      <c r="A125" s="97"/>
      <c r="B125" s="88"/>
      <c r="C125" s="81"/>
      <c r="D125" s="81"/>
      <c r="E125" s="81"/>
      <c r="F125" s="88"/>
      <c r="G125" s="88"/>
      <c r="H125" s="85">
        <v>2161</v>
      </c>
      <c r="I125" s="86" t="s">
        <v>80</v>
      </c>
      <c r="J125" s="39">
        <v>1655.47</v>
      </c>
      <c r="K125" s="39">
        <f t="shared" si="220"/>
        <v>137.95583333333335</v>
      </c>
      <c r="L125" s="39">
        <f t="shared" ref="L125:V135" si="222">K125</f>
        <v>137.95583333333335</v>
      </c>
      <c r="M125" s="39">
        <f t="shared" si="222"/>
        <v>137.95583333333335</v>
      </c>
      <c r="N125" s="39">
        <f t="shared" si="222"/>
        <v>137.95583333333335</v>
      </c>
      <c r="O125" s="39">
        <f t="shared" si="222"/>
        <v>137.95583333333335</v>
      </c>
      <c r="P125" s="39">
        <f t="shared" si="222"/>
        <v>137.95583333333335</v>
      </c>
      <c r="Q125" s="39">
        <f t="shared" si="222"/>
        <v>137.95583333333335</v>
      </c>
      <c r="R125" s="39">
        <f t="shared" si="222"/>
        <v>137.95583333333335</v>
      </c>
      <c r="S125" s="39">
        <f t="shared" si="222"/>
        <v>137.95583333333335</v>
      </c>
      <c r="T125" s="39">
        <f t="shared" si="222"/>
        <v>137.95583333333335</v>
      </c>
      <c r="U125" s="39">
        <f t="shared" si="222"/>
        <v>137.95583333333335</v>
      </c>
      <c r="V125" s="39">
        <f t="shared" si="222"/>
        <v>137.95583333333335</v>
      </c>
    </row>
    <row r="126" spans="1:22" ht="21" customHeight="1" x14ac:dyDescent="0.15">
      <c r="A126" s="97"/>
      <c r="B126" s="88"/>
      <c r="C126" s="81"/>
      <c r="D126" s="81"/>
      <c r="E126" s="81"/>
      <c r="F126" s="88"/>
      <c r="G126" s="88"/>
      <c r="H126" s="85">
        <v>2231</v>
      </c>
      <c r="I126" s="86" t="s">
        <v>145</v>
      </c>
      <c r="J126" s="39">
        <v>5604.85</v>
      </c>
      <c r="K126" s="39">
        <f t="shared" si="220"/>
        <v>467.07083333333338</v>
      </c>
      <c r="L126" s="39">
        <f t="shared" si="222"/>
        <v>467.07083333333338</v>
      </c>
      <c r="M126" s="39">
        <f t="shared" si="222"/>
        <v>467.07083333333338</v>
      </c>
      <c r="N126" s="39">
        <f t="shared" si="222"/>
        <v>467.07083333333338</v>
      </c>
      <c r="O126" s="39">
        <f t="shared" si="222"/>
        <v>467.07083333333338</v>
      </c>
      <c r="P126" s="39">
        <f t="shared" si="222"/>
        <v>467.07083333333338</v>
      </c>
      <c r="Q126" s="39">
        <f t="shared" si="222"/>
        <v>467.07083333333338</v>
      </c>
      <c r="R126" s="39">
        <f t="shared" si="222"/>
        <v>467.07083333333338</v>
      </c>
      <c r="S126" s="39">
        <f t="shared" si="222"/>
        <v>467.07083333333338</v>
      </c>
      <c r="T126" s="39">
        <f t="shared" si="222"/>
        <v>467.07083333333338</v>
      </c>
      <c r="U126" s="39">
        <f t="shared" si="222"/>
        <v>467.07083333333338</v>
      </c>
      <c r="V126" s="39">
        <f t="shared" si="222"/>
        <v>467.07083333333338</v>
      </c>
    </row>
    <row r="127" spans="1:22" ht="21" customHeight="1" x14ac:dyDescent="0.15">
      <c r="A127" s="97"/>
      <c r="B127" s="88"/>
      <c r="C127" s="81"/>
      <c r="D127" s="81"/>
      <c r="E127" s="81"/>
      <c r="F127" s="88"/>
      <c r="G127" s="88"/>
      <c r="H127" s="85">
        <v>2461</v>
      </c>
      <c r="I127" s="86" t="s">
        <v>66</v>
      </c>
      <c r="J127" s="39">
        <v>4679.6899999999996</v>
      </c>
      <c r="K127" s="39">
        <f t="shared" si="220"/>
        <v>389.97416666666663</v>
      </c>
      <c r="L127" s="39">
        <f t="shared" si="222"/>
        <v>389.97416666666663</v>
      </c>
      <c r="M127" s="39">
        <f t="shared" si="222"/>
        <v>389.97416666666663</v>
      </c>
      <c r="N127" s="39">
        <f t="shared" si="222"/>
        <v>389.97416666666663</v>
      </c>
      <c r="O127" s="39">
        <f t="shared" si="222"/>
        <v>389.97416666666663</v>
      </c>
      <c r="P127" s="39">
        <f t="shared" si="222"/>
        <v>389.97416666666663</v>
      </c>
      <c r="Q127" s="39">
        <f t="shared" si="222"/>
        <v>389.97416666666663</v>
      </c>
      <c r="R127" s="39">
        <f t="shared" si="222"/>
        <v>389.97416666666663</v>
      </c>
      <c r="S127" s="39">
        <f t="shared" si="222"/>
        <v>389.97416666666663</v>
      </c>
      <c r="T127" s="39">
        <f t="shared" si="222"/>
        <v>389.97416666666663</v>
      </c>
      <c r="U127" s="39">
        <f t="shared" si="222"/>
        <v>389.97416666666663</v>
      </c>
      <c r="V127" s="39">
        <f t="shared" si="222"/>
        <v>389.97416666666663</v>
      </c>
    </row>
    <row r="128" spans="1:22" ht="21" customHeight="1" x14ac:dyDescent="0.15">
      <c r="A128" s="97"/>
      <c r="B128" s="88"/>
      <c r="C128" s="81"/>
      <c r="D128" s="81"/>
      <c r="E128" s="81"/>
      <c r="F128" s="88"/>
      <c r="G128" s="88"/>
      <c r="H128" s="85">
        <v>2491</v>
      </c>
      <c r="I128" s="86" t="s">
        <v>51</v>
      </c>
      <c r="J128" s="39">
        <v>14706.13</v>
      </c>
      <c r="K128" s="39">
        <f t="shared" si="220"/>
        <v>1225.5108333333333</v>
      </c>
      <c r="L128" s="39">
        <f t="shared" si="222"/>
        <v>1225.5108333333333</v>
      </c>
      <c r="M128" s="39">
        <f t="shared" si="222"/>
        <v>1225.5108333333333</v>
      </c>
      <c r="N128" s="39">
        <f t="shared" si="222"/>
        <v>1225.5108333333333</v>
      </c>
      <c r="O128" s="39">
        <f t="shared" si="222"/>
        <v>1225.5108333333333</v>
      </c>
      <c r="P128" s="39">
        <f t="shared" si="222"/>
        <v>1225.5108333333333</v>
      </c>
      <c r="Q128" s="39">
        <f t="shared" si="222"/>
        <v>1225.5108333333333</v>
      </c>
      <c r="R128" s="39">
        <f t="shared" si="222"/>
        <v>1225.5108333333333</v>
      </c>
      <c r="S128" s="39">
        <f t="shared" si="222"/>
        <v>1225.5108333333333</v>
      </c>
      <c r="T128" s="39">
        <f t="shared" si="222"/>
        <v>1225.5108333333333</v>
      </c>
      <c r="U128" s="39">
        <f t="shared" si="222"/>
        <v>1225.5108333333333</v>
      </c>
      <c r="V128" s="39">
        <f t="shared" si="222"/>
        <v>1225.5108333333333</v>
      </c>
    </row>
    <row r="129" spans="1:22" ht="21" customHeight="1" x14ac:dyDescent="0.15">
      <c r="A129" s="97"/>
      <c r="B129" s="88"/>
      <c r="C129" s="81"/>
      <c r="D129" s="81"/>
      <c r="E129" s="81"/>
      <c r="F129" s="88"/>
      <c r="G129" s="88"/>
      <c r="H129" s="85">
        <v>2511</v>
      </c>
      <c r="I129" s="86" t="s">
        <v>98</v>
      </c>
      <c r="J129" s="39">
        <v>2430.2399999999998</v>
      </c>
      <c r="K129" s="39">
        <f t="shared" si="220"/>
        <v>202.51999999999998</v>
      </c>
      <c r="L129" s="39">
        <f t="shared" si="222"/>
        <v>202.51999999999998</v>
      </c>
      <c r="M129" s="39">
        <f t="shared" si="222"/>
        <v>202.51999999999998</v>
      </c>
      <c r="N129" s="39">
        <f t="shared" si="222"/>
        <v>202.51999999999998</v>
      </c>
      <c r="O129" s="39">
        <f t="shared" si="222"/>
        <v>202.51999999999998</v>
      </c>
      <c r="P129" s="39">
        <f t="shared" si="222"/>
        <v>202.51999999999998</v>
      </c>
      <c r="Q129" s="39">
        <f t="shared" si="222"/>
        <v>202.51999999999998</v>
      </c>
      <c r="R129" s="39">
        <f t="shared" si="222"/>
        <v>202.51999999999998</v>
      </c>
      <c r="S129" s="39">
        <f t="shared" si="222"/>
        <v>202.51999999999998</v>
      </c>
      <c r="T129" s="39">
        <f t="shared" si="222"/>
        <v>202.51999999999998</v>
      </c>
      <c r="U129" s="39">
        <f t="shared" si="222"/>
        <v>202.51999999999998</v>
      </c>
      <c r="V129" s="39">
        <f t="shared" si="222"/>
        <v>202.51999999999998</v>
      </c>
    </row>
    <row r="130" spans="1:22" ht="21" customHeight="1" x14ac:dyDescent="0.15">
      <c r="A130" s="97"/>
      <c r="B130" s="88"/>
      <c r="C130" s="81"/>
      <c r="D130" s="81"/>
      <c r="E130" s="81"/>
      <c r="F130" s="88"/>
      <c r="G130" s="88"/>
      <c r="H130" s="85">
        <v>2611</v>
      </c>
      <c r="I130" s="86" t="s">
        <v>85</v>
      </c>
      <c r="J130" s="39">
        <v>26881.759999999998</v>
      </c>
      <c r="K130" s="39">
        <f t="shared" si="220"/>
        <v>2240.1466666666665</v>
      </c>
      <c r="L130" s="39">
        <f t="shared" si="222"/>
        <v>2240.1466666666665</v>
      </c>
      <c r="M130" s="39">
        <f t="shared" ref="M130:V130" si="223">L130</f>
        <v>2240.1466666666665</v>
      </c>
      <c r="N130" s="39">
        <f t="shared" si="223"/>
        <v>2240.1466666666665</v>
      </c>
      <c r="O130" s="39">
        <f t="shared" si="223"/>
        <v>2240.1466666666665</v>
      </c>
      <c r="P130" s="39">
        <f t="shared" si="223"/>
        <v>2240.1466666666665</v>
      </c>
      <c r="Q130" s="39">
        <f t="shared" si="223"/>
        <v>2240.1466666666665</v>
      </c>
      <c r="R130" s="39">
        <f t="shared" si="223"/>
        <v>2240.1466666666665</v>
      </c>
      <c r="S130" s="39">
        <f t="shared" si="223"/>
        <v>2240.1466666666665</v>
      </c>
      <c r="T130" s="39">
        <f t="shared" si="223"/>
        <v>2240.1466666666665</v>
      </c>
      <c r="U130" s="39">
        <f t="shared" si="223"/>
        <v>2240.1466666666665</v>
      </c>
      <c r="V130" s="39">
        <f t="shared" si="223"/>
        <v>2240.1466666666665</v>
      </c>
    </row>
    <row r="131" spans="1:22" ht="21" customHeight="1" x14ac:dyDescent="0.15">
      <c r="A131" s="97"/>
      <c r="B131" s="88"/>
      <c r="C131" s="81"/>
      <c r="D131" s="81"/>
      <c r="E131" s="81"/>
      <c r="F131" s="88"/>
      <c r="G131" s="88"/>
      <c r="H131" s="85">
        <v>2751</v>
      </c>
      <c r="I131" s="86" t="s">
        <v>122</v>
      </c>
      <c r="J131" s="39">
        <v>1199.4000000000001</v>
      </c>
      <c r="K131" s="39">
        <f t="shared" si="220"/>
        <v>99.95</v>
      </c>
      <c r="L131" s="39">
        <f t="shared" si="222"/>
        <v>99.95</v>
      </c>
      <c r="M131" s="39">
        <f t="shared" si="222"/>
        <v>99.95</v>
      </c>
      <c r="N131" s="39">
        <f t="shared" si="222"/>
        <v>99.95</v>
      </c>
      <c r="O131" s="39">
        <f t="shared" si="222"/>
        <v>99.95</v>
      </c>
      <c r="P131" s="39">
        <f t="shared" si="222"/>
        <v>99.95</v>
      </c>
      <c r="Q131" s="39">
        <f t="shared" si="222"/>
        <v>99.95</v>
      </c>
      <c r="R131" s="39">
        <f t="shared" si="222"/>
        <v>99.95</v>
      </c>
      <c r="S131" s="39">
        <f t="shared" si="222"/>
        <v>99.95</v>
      </c>
      <c r="T131" s="39">
        <f t="shared" si="222"/>
        <v>99.95</v>
      </c>
      <c r="U131" s="39">
        <f t="shared" si="222"/>
        <v>99.95</v>
      </c>
      <c r="V131" s="39">
        <f t="shared" si="222"/>
        <v>99.95</v>
      </c>
    </row>
    <row r="132" spans="1:22" ht="21" customHeight="1" x14ac:dyDescent="0.15">
      <c r="A132" s="97"/>
      <c r="B132" s="88"/>
      <c r="C132" s="81"/>
      <c r="D132" s="81"/>
      <c r="E132" s="81"/>
      <c r="F132" s="88"/>
      <c r="G132" s="88"/>
      <c r="H132" s="85">
        <v>3121</v>
      </c>
      <c r="I132" s="86" t="s">
        <v>147</v>
      </c>
      <c r="J132" s="39">
        <v>2105.87</v>
      </c>
      <c r="K132" s="39">
        <f t="shared" si="220"/>
        <v>175.48916666666665</v>
      </c>
      <c r="L132" s="39">
        <f t="shared" si="222"/>
        <v>175.48916666666665</v>
      </c>
      <c r="M132" s="39">
        <f t="shared" si="222"/>
        <v>175.48916666666665</v>
      </c>
      <c r="N132" s="39">
        <f t="shared" si="222"/>
        <v>175.48916666666665</v>
      </c>
      <c r="O132" s="39">
        <f t="shared" si="222"/>
        <v>175.48916666666665</v>
      </c>
      <c r="P132" s="39">
        <f t="shared" si="222"/>
        <v>175.48916666666665</v>
      </c>
      <c r="Q132" s="39">
        <f t="shared" si="222"/>
        <v>175.48916666666665</v>
      </c>
      <c r="R132" s="39">
        <f t="shared" si="222"/>
        <v>175.48916666666665</v>
      </c>
      <c r="S132" s="39">
        <f t="shared" si="222"/>
        <v>175.48916666666665</v>
      </c>
      <c r="T132" s="39">
        <f t="shared" si="222"/>
        <v>175.48916666666665</v>
      </c>
      <c r="U132" s="39">
        <f t="shared" si="222"/>
        <v>175.48916666666665</v>
      </c>
      <c r="V132" s="39">
        <f t="shared" si="222"/>
        <v>175.48916666666665</v>
      </c>
    </row>
    <row r="133" spans="1:22" ht="21" customHeight="1" x14ac:dyDescent="0.15">
      <c r="A133" s="97"/>
      <c r="B133" s="88"/>
      <c r="C133" s="81"/>
      <c r="D133" s="81"/>
      <c r="E133" s="81"/>
      <c r="F133" s="88"/>
      <c r="G133" s="88"/>
      <c r="H133" s="85">
        <v>3591</v>
      </c>
      <c r="I133" s="86" t="s">
        <v>148</v>
      </c>
      <c r="J133" s="39">
        <v>16147.2</v>
      </c>
      <c r="K133" s="39">
        <f t="shared" si="220"/>
        <v>1345.6000000000001</v>
      </c>
      <c r="L133" s="39">
        <f t="shared" si="222"/>
        <v>1345.6000000000001</v>
      </c>
      <c r="M133" s="39">
        <f t="shared" si="222"/>
        <v>1345.6000000000001</v>
      </c>
      <c r="N133" s="39">
        <f t="shared" si="222"/>
        <v>1345.6000000000001</v>
      </c>
      <c r="O133" s="39">
        <f t="shared" si="222"/>
        <v>1345.6000000000001</v>
      </c>
      <c r="P133" s="39">
        <f t="shared" si="222"/>
        <v>1345.6000000000001</v>
      </c>
      <c r="Q133" s="39">
        <f t="shared" si="222"/>
        <v>1345.6000000000001</v>
      </c>
      <c r="R133" s="39">
        <f t="shared" si="222"/>
        <v>1345.6000000000001</v>
      </c>
      <c r="S133" s="39">
        <f t="shared" si="222"/>
        <v>1345.6000000000001</v>
      </c>
      <c r="T133" s="39">
        <f t="shared" si="222"/>
        <v>1345.6000000000001</v>
      </c>
      <c r="U133" s="39">
        <f t="shared" si="222"/>
        <v>1345.6000000000001</v>
      </c>
      <c r="V133" s="39">
        <f t="shared" si="222"/>
        <v>1345.6000000000001</v>
      </c>
    </row>
    <row r="134" spans="1:22" ht="21" customHeight="1" x14ac:dyDescent="0.15">
      <c r="A134" s="97"/>
      <c r="B134" s="88"/>
      <c r="C134" s="81"/>
      <c r="D134" s="81"/>
      <c r="E134" s="81"/>
      <c r="F134" s="88"/>
      <c r="G134" s="88"/>
      <c r="H134" s="85">
        <v>3751</v>
      </c>
      <c r="I134" s="86" t="s">
        <v>32</v>
      </c>
      <c r="J134" s="39">
        <v>26220</v>
      </c>
      <c r="K134" s="39">
        <f t="shared" si="220"/>
        <v>2185</v>
      </c>
      <c r="L134" s="39">
        <f t="shared" si="222"/>
        <v>2185</v>
      </c>
      <c r="M134" s="39">
        <f t="shared" si="222"/>
        <v>2185</v>
      </c>
      <c r="N134" s="39">
        <f t="shared" si="222"/>
        <v>2185</v>
      </c>
      <c r="O134" s="39">
        <f t="shared" si="222"/>
        <v>2185</v>
      </c>
      <c r="P134" s="39">
        <f t="shared" si="222"/>
        <v>2185</v>
      </c>
      <c r="Q134" s="39">
        <f t="shared" si="222"/>
        <v>2185</v>
      </c>
      <c r="R134" s="39">
        <f t="shared" si="222"/>
        <v>2185</v>
      </c>
      <c r="S134" s="39">
        <f t="shared" si="222"/>
        <v>2185</v>
      </c>
      <c r="T134" s="39">
        <f t="shared" si="222"/>
        <v>2185</v>
      </c>
      <c r="U134" s="39">
        <f t="shared" si="222"/>
        <v>2185</v>
      </c>
      <c r="V134" s="39">
        <f t="shared" si="222"/>
        <v>2185</v>
      </c>
    </row>
    <row r="135" spans="1:22" ht="21" customHeight="1" x14ac:dyDescent="0.15">
      <c r="A135" s="97"/>
      <c r="B135" s="88"/>
      <c r="C135" s="81"/>
      <c r="D135" s="81"/>
      <c r="E135" s="81"/>
      <c r="F135" s="88"/>
      <c r="G135" s="88"/>
      <c r="H135" s="85">
        <v>4411</v>
      </c>
      <c r="I135" s="86" t="s">
        <v>59</v>
      </c>
      <c r="J135" s="39">
        <v>318386.8</v>
      </c>
      <c r="K135" s="39">
        <f t="shared" si="220"/>
        <v>26532.233333333334</v>
      </c>
      <c r="L135" s="39">
        <f t="shared" si="222"/>
        <v>26532.233333333334</v>
      </c>
      <c r="M135" s="39">
        <f t="shared" si="222"/>
        <v>26532.233333333334</v>
      </c>
      <c r="N135" s="39">
        <f t="shared" si="222"/>
        <v>26532.233333333334</v>
      </c>
      <c r="O135" s="39">
        <f t="shared" si="222"/>
        <v>26532.233333333334</v>
      </c>
      <c r="P135" s="39">
        <f t="shared" si="222"/>
        <v>26532.233333333334</v>
      </c>
      <c r="Q135" s="39">
        <f t="shared" si="222"/>
        <v>26532.233333333334</v>
      </c>
      <c r="R135" s="39">
        <f t="shared" si="222"/>
        <v>26532.233333333334</v>
      </c>
      <c r="S135" s="39">
        <f t="shared" si="222"/>
        <v>26532.233333333334</v>
      </c>
      <c r="T135" s="39">
        <f t="shared" si="222"/>
        <v>26532.233333333334</v>
      </c>
      <c r="U135" s="39">
        <f t="shared" si="222"/>
        <v>26532.233333333334</v>
      </c>
      <c r="V135" s="39">
        <f t="shared" si="222"/>
        <v>26532.233333333334</v>
      </c>
    </row>
    <row r="136" spans="1:22" ht="21" customHeight="1" x14ac:dyDescent="0.15">
      <c r="A136" s="108" t="s">
        <v>33</v>
      </c>
      <c r="B136" s="109"/>
      <c r="C136" s="109"/>
      <c r="D136" s="109"/>
      <c r="E136" s="109"/>
      <c r="F136" s="109"/>
      <c r="G136" s="109"/>
      <c r="H136" s="109"/>
      <c r="I136" s="110"/>
      <c r="J136" s="39">
        <f t="shared" ref="J136:K136" si="224">SUM(J124:J135)</f>
        <v>436362.64999999997</v>
      </c>
      <c r="K136" s="39">
        <f t="shared" si="224"/>
        <v>36363.554166666669</v>
      </c>
      <c r="L136" s="39">
        <f t="shared" ref="L136" si="225">SUM(L124:L135)</f>
        <v>36363.554166666669</v>
      </c>
      <c r="M136" s="39">
        <f t="shared" ref="M136" si="226">SUM(M124:M135)</f>
        <v>36363.554166666669</v>
      </c>
      <c r="N136" s="39">
        <f t="shared" ref="N136" si="227">SUM(N124:N135)</f>
        <v>36363.554166666669</v>
      </c>
      <c r="O136" s="39">
        <f t="shared" ref="O136" si="228">SUM(O124:O135)</f>
        <v>36363.554166666669</v>
      </c>
      <c r="P136" s="39">
        <f t="shared" ref="P136" si="229">SUM(P124:P135)</f>
        <v>36363.554166666669</v>
      </c>
      <c r="Q136" s="39">
        <f t="shared" ref="Q136" si="230">SUM(Q124:Q135)</f>
        <v>36363.554166666669</v>
      </c>
      <c r="R136" s="39">
        <f t="shared" ref="R136" si="231">SUM(R124:R135)</f>
        <v>36363.554166666669</v>
      </c>
      <c r="S136" s="39">
        <f t="shared" ref="S136" si="232">SUM(S124:S135)</f>
        <v>36363.554166666669</v>
      </c>
      <c r="T136" s="39">
        <f t="shared" ref="T136" si="233">SUM(T124:T135)</f>
        <v>36363.554166666669</v>
      </c>
      <c r="U136" s="39">
        <f t="shared" ref="U136" si="234">SUM(U124:U135)</f>
        <v>36363.554166666669</v>
      </c>
      <c r="V136" s="39">
        <f t="shared" ref="V136" si="235">SUM(V124:V135)</f>
        <v>36363.554166666669</v>
      </c>
    </row>
    <row r="137" spans="1:22" ht="21" customHeight="1" x14ac:dyDescent="0.15">
      <c r="A137" s="97">
        <v>1</v>
      </c>
      <c r="B137" s="88" t="s">
        <v>197</v>
      </c>
      <c r="C137" s="81" t="s">
        <v>160</v>
      </c>
      <c r="D137" s="81" t="s">
        <v>161</v>
      </c>
      <c r="E137" s="81">
        <v>407</v>
      </c>
      <c r="F137" s="88" t="s">
        <v>157</v>
      </c>
      <c r="G137" s="88" t="s">
        <v>25</v>
      </c>
      <c r="H137" s="85">
        <v>2111</v>
      </c>
      <c r="I137" s="86" t="s">
        <v>79</v>
      </c>
      <c r="J137" s="39">
        <v>6154.83</v>
      </c>
      <c r="K137" s="39">
        <f>J137/12</f>
        <v>512.90250000000003</v>
      </c>
      <c r="L137" s="39">
        <f>K137</f>
        <v>512.90250000000003</v>
      </c>
      <c r="M137" s="39">
        <f>L137</f>
        <v>512.90250000000003</v>
      </c>
      <c r="N137" s="39">
        <f t="shared" ref="N137:V140" si="236">M137</f>
        <v>512.90250000000003</v>
      </c>
      <c r="O137" s="39">
        <f t="shared" si="236"/>
        <v>512.90250000000003</v>
      </c>
      <c r="P137" s="39">
        <f t="shared" si="236"/>
        <v>512.90250000000003</v>
      </c>
      <c r="Q137" s="39">
        <f t="shared" si="236"/>
        <v>512.90250000000003</v>
      </c>
      <c r="R137" s="39">
        <f t="shared" si="236"/>
        <v>512.90250000000003</v>
      </c>
      <c r="S137" s="39">
        <f t="shared" si="236"/>
        <v>512.90250000000003</v>
      </c>
      <c r="T137" s="39">
        <f t="shared" si="236"/>
        <v>512.90250000000003</v>
      </c>
      <c r="U137" s="39">
        <f t="shared" si="236"/>
        <v>512.90250000000003</v>
      </c>
      <c r="V137" s="39">
        <f t="shared" si="236"/>
        <v>512.90250000000003</v>
      </c>
    </row>
    <row r="138" spans="1:22" ht="21" customHeight="1" x14ac:dyDescent="0.15">
      <c r="A138" s="97"/>
      <c r="B138" s="88"/>
      <c r="C138" s="81"/>
      <c r="D138" s="81"/>
      <c r="E138" s="81"/>
      <c r="F138" s="88"/>
      <c r="G138" s="88"/>
      <c r="H138" s="85">
        <v>2161</v>
      </c>
      <c r="I138" s="86" t="s">
        <v>80</v>
      </c>
      <c r="J138" s="39">
        <v>3992.95</v>
      </c>
      <c r="K138" s="39">
        <f t="shared" ref="K138:K145" si="237">J138/12</f>
        <v>332.74583333333334</v>
      </c>
      <c r="L138" s="39">
        <f t="shared" ref="L138:V145" si="238">K138</f>
        <v>332.74583333333334</v>
      </c>
      <c r="M138" s="39">
        <f t="shared" ref="M138" si="239">L138</f>
        <v>332.74583333333334</v>
      </c>
      <c r="N138" s="39">
        <f t="shared" si="236"/>
        <v>332.74583333333334</v>
      </c>
      <c r="O138" s="39">
        <f t="shared" si="236"/>
        <v>332.74583333333334</v>
      </c>
      <c r="P138" s="39">
        <f t="shared" si="236"/>
        <v>332.74583333333334</v>
      </c>
      <c r="Q138" s="39">
        <f t="shared" si="236"/>
        <v>332.74583333333334</v>
      </c>
      <c r="R138" s="39">
        <f t="shared" si="236"/>
        <v>332.74583333333334</v>
      </c>
      <c r="S138" s="39">
        <f t="shared" si="236"/>
        <v>332.74583333333334</v>
      </c>
      <c r="T138" s="39">
        <f t="shared" si="236"/>
        <v>332.74583333333334</v>
      </c>
      <c r="U138" s="39">
        <f t="shared" si="236"/>
        <v>332.74583333333334</v>
      </c>
      <c r="V138" s="39">
        <f t="shared" si="236"/>
        <v>332.74583333333334</v>
      </c>
    </row>
    <row r="139" spans="1:22" ht="21" customHeight="1" x14ac:dyDescent="0.15">
      <c r="A139" s="97"/>
      <c r="B139" s="88"/>
      <c r="C139" s="81"/>
      <c r="D139" s="81"/>
      <c r="E139" s="81"/>
      <c r="F139" s="88"/>
      <c r="G139" s="88"/>
      <c r="H139" s="85">
        <v>2231</v>
      </c>
      <c r="I139" s="86" t="s">
        <v>145</v>
      </c>
      <c r="J139" s="39">
        <v>2349.7199999999998</v>
      </c>
      <c r="K139" s="39">
        <f t="shared" si="237"/>
        <v>195.80999999999997</v>
      </c>
      <c r="L139" s="39">
        <f t="shared" si="238"/>
        <v>195.80999999999997</v>
      </c>
      <c r="M139" s="39">
        <f t="shared" ref="M139:M140" si="240">L139</f>
        <v>195.80999999999997</v>
      </c>
      <c r="N139" s="39">
        <f t="shared" si="236"/>
        <v>195.80999999999997</v>
      </c>
      <c r="O139" s="39">
        <f t="shared" si="236"/>
        <v>195.80999999999997</v>
      </c>
      <c r="P139" s="39">
        <f t="shared" si="236"/>
        <v>195.80999999999997</v>
      </c>
      <c r="Q139" s="39">
        <f t="shared" si="236"/>
        <v>195.80999999999997</v>
      </c>
      <c r="R139" s="39">
        <f t="shared" si="236"/>
        <v>195.80999999999997</v>
      </c>
      <c r="S139" s="39">
        <f t="shared" si="236"/>
        <v>195.80999999999997</v>
      </c>
      <c r="T139" s="39">
        <f t="shared" si="236"/>
        <v>195.80999999999997</v>
      </c>
      <c r="U139" s="39">
        <f t="shared" si="236"/>
        <v>195.80999999999997</v>
      </c>
      <c r="V139" s="39">
        <f t="shared" si="236"/>
        <v>195.80999999999997</v>
      </c>
    </row>
    <row r="140" spans="1:22" ht="21" customHeight="1" x14ac:dyDescent="0.15">
      <c r="A140" s="97"/>
      <c r="B140" s="88"/>
      <c r="C140" s="81"/>
      <c r="D140" s="81"/>
      <c r="E140" s="81"/>
      <c r="F140" s="88"/>
      <c r="G140" s="88"/>
      <c r="H140" s="85">
        <v>2461</v>
      </c>
      <c r="I140" s="86" t="s">
        <v>66</v>
      </c>
      <c r="J140" s="39">
        <v>1995.9</v>
      </c>
      <c r="K140" s="39">
        <f t="shared" si="237"/>
        <v>166.32500000000002</v>
      </c>
      <c r="L140" s="39">
        <f t="shared" si="238"/>
        <v>166.32500000000002</v>
      </c>
      <c r="M140" s="39">
        <f t="shared" si="240"/>
        <v>166.32500000000002</v>
      </c>
      <c r="N140" s="39">
        <f t="shared" si="236"/>
        <v>166.32500000000002</v>
      </c>
      <c r="O140" s="39">
        <f t="shared" si="236"/>
        <v>166.32500000000002</v>
      </c>
      <c r="P140" s="39">
        <f t="shared" si="236"/>
        <v>166.32500000000002</v>
      </c>
      <c r="Q140" s="39">
        <f t="shared" si="236"/>
        <v>166.32500000000002</v>
      </c>
      <c r="R140" s="39">
        <f t="shared" si="236"/>
        <v>166.32500000000002</v>
      </c>
      <c r="S140" s="39">
        <f t="shared" si="236"/>
        <v>166.32500000000002</v>
      </c>
      <c r="T140" s="39">
        <f t="shared" si="236"/>
        <v>166.32500000000002</v>
      </c>
      <c r="U140" s="39">
        <f t="shared" si="236"/>
        <v>166.32500000000002</v>
      </c>
      <c r="V140" s="39">
        <f t="shared" si="236"/>
        <v>166.32500000000002</v>
      </c>
    </row>
    <row r="141" spans="1:22" ht="21" customHeight="1" x14ac:dyDescent="0.15">
      <c r="A141" s="97"/>
      <c r="B141" s="88"/>
      <c r="C141" s="81"/>
      <c r="D141" s="81"/>
      <c r="E141" s="81"/>
      <c r="F141" s="88"/>
      <c r="G141" s="88"/>
      <c r="H141" s="85">
        <v>2491</v>
      </c>
      <c r="I141" s="86" t="s">
        <v>51</v>
      </c>
      <c r="J141" s="39">
        <v>9885.08</v>
      </c>
      <c r="K141" s="39">
        <f t="shared" si="237"/>
        <v>823.75666666666666</v>
      </c>
      <c r="L141" s="39">
        <f t="shared" si="238"/>
        <v>823.75666666666666</v>
      </c>
      <c r="M141" s="39">
        <f t="shared" si="238"/>
        <v>823.75666666666666</v>
      </c>
      <c r="N141" s="39">
        <f t="shared" si="238"/>
        <v>823.75666666666666</v>
      </c>
      <c r="O141" s="39">
        <f t="shared" si="238"/>
        <v>823.75666666666666</v>
      </c>
      <c r="P141" s="39">
        <f t="shared" si="238"/>
        <v>823.75666666666666</v>
      </c>
      <c r="Q141" s="39">
        <f t="shared" si="238"/>
        <v>823.75666666666666</v>
      </c>
      <c r="R141" s="39">
        <f t="shared" si="238"/>
        <v>823.75666666666666</v>
      </c>
      <c r="S141" s="39">
        <f t="shared" si="238"/>
        <v>823.75666666666666</v>
      </c>
      <c r="T141" s="39">
        <f t="shared" si="238"/>
        <v>823.75666666666666</v>
      </c>
      <c r="U141" s="39">
        <f t="shared" si="238"/>
        <v>823.75666666666666</v>
      </c>
      <c r="V141" s="39">
        <f t="shared" si="238"/>
        <v>823.75666666666666</v>
      </c>
    </row>
    <row r="142" spans="1:22" ht="21" customHeight="1" x14ac:dyDescent="0.15">
      <c r="A142" s="97"/>
      <c r="B142" s="88"/>
      <c r="C142" s="81"/>
      <c r="D142" s="81"/>
      <c r="E142" s="81"/>
      <c r="F142" s="88"/>
      <c r="G142" s="88"/>
      <c r="H142" s="85">
        <v>2511</v>
      </c>
      <c r="I142" s="86" t="s">
        <v>98</v>
      </c>
      <c r="J142" s="39">
        <v>5599.76</v>
      </c>
      <c r="K142" s="39">
        <f t="shared" si="237"/>
        <v>466.6466666666667</v>
      </c>
      <c r="L142" s="39">
        <f t="shared" si="238"/>
        <v>466.6466666666667</v>
      </c>
      <c r="M142" s="39">
        <f t="shared" ref="M142:V145" si="241">L142</f>
        <v>466.6466666666667</v>
      </c>
      <c r="N142" s="39">
        <f t="shared" si="241"/>
        <v>466.6466666666667</v>
      </c>
      <c r="O142" s="39">
        <f t="shared" si="241"/>
        <v>466.6466666666667</v>
      </c>
      <c r="P142" s="39">
        <f t="shared" si="241"/>
        <v>466.6466666666667</v>
      </c>
      <c r="Q142" s="39">
        <f t="shared" si="241"/>
        <v>466.6466666666667</v>
      </c>
      <c r="R142" s="39">
        <f t="shared" si="241"/>
        <v>466.6466666666667</v>
      </c>
      <c r="S142" s="39">
        <f t="shared" si="241"/>
        <v>466.6466666666667</v>
      </c>
      <c r="T142" s="39">
        <f t="shared" si="241"/>
        <v>466.6466666666667</v>
      </c>
      <c r="U142" s="39">
        <f t="shared" si="241"/>
        <v>466.6466666666667</v>
      </c>
      <c r="V142" s="39">
        <f t="shared" si="241"/>
        <v>466.6466666666667</v>
      </c>
    </row>
    <row r="143" spans="1:22" ht="21" customHeight="1" x14ac:dyDescent="0.15">
      <c r="A143" s="97"/>
      <c r="B143" s="88"/>
      <c r="C143" s="81"/>
      <c r="D143" s="81"/>
      <c r="E143" s="81"/>
      <c r="F143" s="88"/>
      <c r="G143" s="88"/>
      <c r="H143" s="85">
        <v>3361</v>
      </c>
      <c r="I143" s="86" t="s">
        <v>29</v>
      </c>
      <c r="J143" s="39">
        <v>1789.2</v>
      </c>
      <c r="K143" s="39">
        <f t="shared" si="237"/>
        <v>149.1</v>
      </c>
      <c r="L143" s="39">
        <f t="shared" si="238"/>
        <v>149.1</v>
      </c>
      <c r="M143" s="39">
        <f t="shared" si="241"/>
        <v>149.1</v>
      </c>
      <c r="N143" s="39">
        <f t="shared" si="241"/>
        <v>149.1</v>
      </c>
      <c r="O143" s="39">
        <f t="shared" si="241"/>
        <v>149.1</v>
      </c>
      <c r="P143" s="39">
        <f t="shared" si="241"/>
        <v>149.1</v>
      </c>
      <c r="Q143" s="39">
        <f t="shared" si="241"/>
        <v>149.1</v>
      </c>
      <c r="R143" s="39">
        <f t="shared" si="241"/>
        <v>149.1</v>
      </c>
      <c r="S143" s="39">
        <f t="shared" si="241"/>
        <v>149.1</v>
      </c>
      <c r="T143" s="39">
        <f t="shared" si="241"/>
        <v>149.1</v>
      </c>
      <c r="U143" s="39">
        <f t="shared" si="241"/>
        <v>149.1</v>
      </c>
      <c r="V143" s="39">
        <f t="shared" si="241"/>
        <v>149.1</v>
      </c>
    </row>
    <row r="144" spans="1:22" ht="21" customHeight="1" x14ac:dyDescent="0.15">
      <c r="A144" s="97"/>
      <c r="B144" s="88"/>
      <c r="C144" s="81"/>
      <c r="D144" s="81"/>
      <c r="E144" s="81"/>
      <c r="F144" s="88"/>
      <c r="G144" s="88"/>
      <c r="H144" s="85">
        <v>3581</v>
      </c>
      <c r="I144" s="86" t="s">
        <v>211</v>
      </c>
      <c r="J144" s="39">
        <v>2784.7</v>
      </c>
      <c r="K144" s="39">
        <f t="shared" si="237"/>
        <v>232.05833333333331</v>
      </c>
      <c r="L144" s="39">
        <f t="shared" si="238"/>
        <v>232.05833333333331</v>
      </c>
      <c r="M144" s="39">
        <f t="shared" si="241"/>
        <v>232.05833333333331</v>
      </c>
      <c r="N144" s="39">
        <f t="shared" si="241"/>
        <v>232.05833333333331</v>
      </c>
      <c r="O144" s="39">
        <f t="shared" si="241"/>
        <v>232.05833333333331</v>
      </c>
      <c r="P144" s="39">
        <f t="shared" si="241"/>
        <v>232.05833333333331</v>
      </c>
      <c r="Q144" s="39">
        <f t="shared" si="241"/>
        <v>232.05833333333331</v>
      </c>
      <c r="R144" s="39">
        <f t="shared" si="241"/>
        <v>232.05833333333331</v>
      </c>
      <c r="S144" s="39">
        <f t="shared" si="241"/>
        <v>232.05833333333331</v>
      </c>
      <c r="T144" s="39">
        <f t="shared" si="241"/>
        <v>232.05833333333331</v>
      </c>
      <c r="U144" s="39">
        <f t="shared" si="241"/>
        <v>232.05833333333331</v>
      </c>
      <c r="V144" s="39">
        <f t="shared" si="241"/>
        <v>232.05833333333331</v>
      </c>
    </row>
    <row r="145" spans="1:22" ht="21" customHeight="1" x14ac:dyDescent="0.15">
      <c r="A145" s="97"/>
      <c r="B145" s="88"/>
      <c r="C145" s="81"/>
      <c r="D145" s="81"/>
      <c r="E145" s="81"/>
      <c r="F145" s="88"/>
      <c r="G145" s="88"/>
      <c r="H145" s="85">
        <v>2911</v>
      </c>
      <c r="I145" s="86" t="s">
        <v>87</v>
      </c>
      <c r="J145" s="39">
        <v>997.19</v>
      </c>
      <c r="K145" s="39">
        <f t="shared" si="237"/>
        <v>83.099166666666676</v>
      </c>
      <c r="L145" s="39">
        <f t="shared" si="238"/>
        <v>83.099166666666676</v>
      </c>
      <c r="M145" s="39">
        <f t="shared" si="241"/>
        <v>83.099166666666676</v>
      </c>
      <c r="N145" s="39">
        <f t="shared" si="241"/>
        <v>83.099166666666676</v>
      </c>
      <c r="O145" s="39">
        <f t="shared" si="241"/>
        <v>83.099166666666676</v>
      </c>
      <c r="P145" s="39">
        <f t="shared" si="241"/>
        <v>83.099166666666676</v>
      </c>
      <c r="Q145" s="39">
        <f t="shared" si="241"/>
        <v>83.099166666666676</v>
      </c>
      <c r="R145" s="39">
        <f t="shared" si="241"/>
        <v>83.099166666666676</v>
      </c>
      <c r="S145" s="39">
        <f t="shared" si="241"/>
        <v>83.099166666666676</v>
      </c>
      <c r="T145" s="39">
        <f t="shared" si="241"/>
        <v>83.099166666666676</v>
      </c>
      <c r="U145" s="39">
        <f t="shared" si="241"/>
        <v>83.099166666666676</v>
      </c>
      <c r="V145" s="39">
        <f t="shared" si="241"/>
        <v>83.099166666666676</v>
      </c>
    </row>
    <row r="146" spans="1:22" ht="21" customHeight="1" x14ac:dyDescent="0.15">
      <c r="A146" s="108" t="s">
        <v>33</v>
      </c>
      <c r="B146" s="109"/>
      <c r="C146" s="109"/>
      <c r="D146" s="109"/>
      <c r="E146" s="109"/>
      <c r="F146" s="109"/>
      <c r="G146" s="109"/>
      <c r="H146" s="109"/>
      <c r="I146" s="110"/>
      <c r="J146" s="39">
        <f t="shared" ref="J146:K146" si="242">SUM(J137:J145)</f>
        <v>35549.33</v>
      </c>
      <c r="K146" s="39">
        <f t="shared" si="242"/>
        <v>2962.4441666666667</v>
      </c>
      <c r="L146" s="39">
        <f t="shared" ref="L146" si="243">SUM(L137:L145)</f>
        <v>2962.4441666666667</v>
      </c>
      <c r="M146" s="39">
        <f t="shared" ref="M146" si="244">SUM(M137:M145)</f>
        <v>2962.4441666666667</v>
      </c>
      <c r="N146" s="39">
        <f t="shared" ref="N146" si="245">SUM(N137:N145)</f>
        <v>2962.4441666666667</v>
      </c>
      <c r="O146" s="39">
        <f t="shared" ref="O146" si="246">SUM(O137:O145)</f>
        <v>2962.4441666666667</v>
      </c>
      <c r="P146" s="39">
        <f t="shared" ref="P146" si="247">SUM(P137:P145)</f>
        <v>2962.4441666666667</v>
      </c>
      <c r="Q146" s="39">
        <f t="shared" ref="Q146" si="248">SUM(Q137:Q145)</f>
        <v>2962.4441666666667</v>
      </c>
      <c r="R146" s="39">
        <f t="shared" ref="R146" si="249">SUM(R137:R145)</f>
        <v>2962.4441666666667</v>
      </c>
      <c r="S146" s="39">
        <f t="shared" ref="S146" si="250">SUM(S137:S145)</f>
        <v>2962.4441666666667</v>
      </c>
      <c r="T146" s="39">
        <f t="shared" ref="T146" si="251">SUM(T137:T145)</f>
        <v>2962.4441666666667</v>
      </c>
      <c r="U146" s="39">
        <f t="shared" ref="U146" si="252">SUM(U137:U145)</f>
        <v>2962.4441666666667</v>
      </c>
      <c r="V146" s="39">
        <f t="shared" ref="V146" si="253">SUM(V137:V145)</f>
        <v>2962.4441666666667</v>
      </c>
    </row>
    <row r="147" spans="1:22" ht="40.5" customHeight="1" x14ac:dyDescent="0.15">
      <c r="A147" s="98">
        <v>1</v>
      </c>
      <c r="B147" s="99" t="s">
        <v>197</v>
      </c>
      <c r="C147" s="82" t="s">
        <v>220</v>
      </c>
      <c r="D147" s="82" t="s">
        <v>163</v>
      </c>
      <c r="E147" s="82">
        <v>407</v>
      </c>
      <c r="F147" s="82" t="s">
        <v>157</v>
      </c>
      <c r="G147" s="99" t="s">
        <v>25</v>
      </c>
      <c r="H147" s="85">
        <v>3751</v>
      </c>
      <c r="I147" s="86" t="s">
        <v>32</v>
      </c>
      <c r="J147" s="39">
        <v>8460</v>
      </c>
      <c r="K147" s="39">
        <f t="shared" ref="K147" si="254">J147/12</f>
        <v>705</v>
      </c>
      <c r="L147" s="39">
        <f>K147</f>
        <v>705</v>
      </c>
      <c r="M147" s="39">
        <f t="shared" ref="M147:V147" si="255">L147</f>
        <v>705</v>
      </c>
      <c r="N147" s="39">
        <f t="shared" si="255"/>
        <v>705</v>
      </c>
      <c r="O147" s="39">
        <f t="shared" si="255"/>
        <v>705</v>
      </c>
      <c r="P147" s="39">
        <f t="shared" si="255"/>
        <v>705</v>
      </c>
      <c r="Q147" s="39">
        <f t="shared" si="255"/>
        <v>705</v>
      </c>
      <c r="R147" s="39">
        <f t="shared" si="255"/>
        <v>705</v>
      </c>
      <c r="S147" s="39">
        <f t="shared" si="255"/>
        <v>705</v>
      </c>
      <c r="T147" s="39">
        <f t="shared" si="255"/>
        <v>705</v>
      </c>
      <c r="U147" s="39">
        <f t="shared" si="255"/>
        <v>705</v>
      </c>
      <c r="V147" s="39">
        <f t="shared" si="255"/>
        <v>705</v>
      </c>
    </row>
    <row r="148" spans="1:22" ht="21" customHeight="1" x14ac:dyDescent="0.15">
      <c r="A148" s="108" t="s">
        <v>33</v>
      </c>
      <c r="B148" s="109"/>
      <c r="C148" s="109"/>
      <c r="D148" s="109"/>
      <c r="E148" s="109"/>
      <c r="F148" s="109"/>
      <c r="G148" s="109"/>
      <c r="H148" s="109"/>
      <c r="I148" s="110"/>
      <c r="J148" s="39">
        <f t="shared" ref="J148:V148" si="256">SUM(J147:J147)</f>
        <v>8460</v>
      </c>
      <c r="K148" s="39">
        <f t="shared" si="256"/>
        <v>705</v>
      </c>
      <c r="L148" s="39">
        <f t="shared" si="256"/>
        <v>705</v>
      </c>
      <c r="M148" s="39">
        <f t="shared" si="256"/>
        <v>705</v>
      </c>
      <c r="N148" s="39">
        <f t="shared" si="256"/>
        <v>705</v>
      </c>
      <c r="O148" s="39">
        <f t="shared" si="256"/>
        <v>705</v>
      </c>
      <c r="P148" s="39">
        <f t="shared" si="256"/>
        <v>705</v>
      </c>
      <c r="Q148" s="39">
        <f t="shared" si="256"/>
        <v>705</v>
      </c>
      <c r="R148" s="39">
        <f t="shared" si="256"/>
        <v>705</v>
      </c>
      <c r="S148" s="39">
        <f t="shared" si="256"/>
        <v>705</v>
      </c>
      <c r="T148" s="39">
        <f t="shared" si="256"/>
        <v>705</v>
      </c>
      <c r="U148" s="39">
        <f t="shared" si="256"/>
        <v>705</v>
      </c>
      <c r="V148" s="39">
        <f t="shared" si="256"/>
        <v>705</v>
      </c>
    </row>
    <row r="149" spans="1:22" s="111" customFormat="1" ht="17.25" customHeight="1" x14ac:dyDescent="0.15">
      <c r="A149" s="97">
        <v>1</v>
      </c>
      <c r="B149" s="88" t="s">
        <v>197</v>
      </c>
      <c r="C149" s="81" t="s">
        <v>221</v>
      </c>
      <c r="D149" s="81" t="s">
        <v>222</v>
      </c>
      <c r="E149" s="81">
        <v>401</v>
      </c>
      <c r="F149" s="88" t="s">
        <v>166</v>
      </c>
      <c r="G149" s="88" t="s">
        <v>25</v>
      </c>
      <c r="H149" s="85">
        <v>2611</v>
      </c>
      <c r="I149" s="86" t="s">
        <v>85</v>
      </c>
      <c r="J149" s="39">
        <v>3357.15</v>
      </c>
      <c r="K149" s="39">
        <f t="shared" ref="K149:K154" si="257">J149/12</f>
        <v>279.76249999999999</v>
      </c>
      <c r="L149" s="39">
        <f>K149</f>
        <v>279.76249999999999</v>
      </c>
      <c r="M149" s="39">
        <f t="shared" ref="M149:V149" si="258">L149</f>
        <v>279.76249999999999</v>
      </c>
      <c r="N149" s="39">
        <f t="shared" si="258"/>
        <v>279.76249999999999</v>
      </c>
      <c r="O149" s="39">
        <f t="shared" si="258"/>
        <v>279.76249999999999</v>
      </c>
      <c r="P149" s="39">
        <f t="shared" si="258"/>
        <v>279.76249999999999</v>
      </c>
      <c r="Q149" s="39">
        <f t="shared" si="258"/>
        <v>279.76249999999999</v>
      </c>
      <c r="R149" s="39">
        <f t="shared" si="258"/>
        <v>279.76249999999999</v>
      </c>
      <c r="S149" s="39">
        <f t="shared" si="258"/>
        <v>279.76249999999999</v>
      </c>
      <c r="T149" s="39">
        <f t="shared" si="258"/>
        <v>279.76249999999999</v>
      </c>
      <c r="U149" s="39">
        <f t="shared" si="258"/>
        <v>279.76249999999999</v>
      </c>
      <c r="V149" s="39">
        <f t="shared" si="258"/>
        <v>279.76249999999999</v>
      </c>
    </row>
    <row r="150" spans="1:22" s="111" customFormat="1" ht="17.25" customHeight="1" x14ac:dyDescent="0.15">
      <c r="A150" s="97"/>
      <c r="B150" s="88"/>
      <c r="C150" s="81"/>
      <c r="D150" s="81"/>
      <c r="E150" s="81"/>
      <c r="F150" s="88"/>
      <c r="G150" s="88"/>
      <c r="H150" s="85">
        <v>2111</v>
      </c>
      <c r="I150" s="86" t="s">
        <v>79</v>
      </c>
      <c r="J150" s="39">
        <v>3077.63</v>
      </c>
      <c r="K150" s="39">
        <f t="shared" si="257"/>
        <v>256.46916666666669</v>
      </c>
      <c r="L150" s="39">
        <f t="shared" ref="L150:V154" si="259">K150</f>
        <v>256.46916666666669</v>
      </c>
      <c r="M150" s="39">
        <f t="shared" si="259"/>
        <v>256.46916666666669</v>
      </c>
      <c r="N150" s="39">
        <f t="shared" si="259"/>
        <v>256.46916666666669</v>
      </c>
      <c r="O150" s="39">
        <f t="shared" si="259"/>
        <v>256.46916666666669</v>
      </c>
      <c r="P150" s="39">
        <f t="shared" si="259"/>
        <v>256.46916666666669</v>
      </c>
      <c r="Q150" s="39">
        <f t="shared" si="259"/>
        <v>256.46916666666669</v>
      </c>
      <c r="R150" s="39">
        <f t="shared" si="259"/>
        <v>256.46916666666669</v>
      </c>
      <c r="S150" s="39">
        <f t="shared" si="259"/>
        <v>256.46916666666669</v>
      </c>
      <c r="T150" s="39">
        <f t="shared" si="259"/>
        <v>256.46916666666669</v>
      </c>
      <c r="U150" s="39">
        <f t="shared" si="259"/>
        <v>256.46916666666669</v>
      </c>
      <c r="V150" s="39">
        <f t="shared" si="259"/>
        <v>256.46916666666669</v>
      </c>
    </row>
    <row r="151" spans="1:22" s="111" customFormat="1" ht="17.25" customHeight="1" x14ac:dyDescent="0.15">
      <c r="A151" s="97"/>
      <c r="B151" s="88"/>
      <c r="C151" s="81"/>
      <c r="D151" s="81"/>
      <c r="E151" s="81"/>
      <c r="F151" s="88"/>
      <c r="G151" s="88"/>
      <c r="H151" s="85">
        <v>2141</v>
      </c>
      <c r="I151" s="86" t="s">
        <v>210</v>
      </c>
      <c r="J151" s="39">
        <v>1930.52</v>
      </c>
      <c r="K151" s="39">
        <f t="shared" si="257"/>
        <v>160.87666666666667</v>
      </c>
      <c r="L151" s="39">
        <f t="shared" si="259"/>
        <v>160.87666666666667</v>
      </c>
      <c r="M151" s="39">
        <f t="shared" si="259"/>
        <v>160.87666666666667</v>
      </c>
      <c r="N151" s="39">
        <f t="shared" si="259"/>
        <v>160.87666666666667</v>
      </c>
      <c r="O151" s="39">
        <f t="shared" si="259"/>
        <v>160.87666666666667</v>
      </c>
      <c r="P151" s="39">
        <f t="shared" si="259"/>
        <v>160.87666666666667</v>
      </c>
      <c r="Q151" s="39">
        <f t="shared" si="259"/>
        <v>160.87666666666667</v>
      </c>
      <c r="R151" s="39">
        <f t="shared" si="259"/>
        <v>160.87666666666667</v>
      </c>
      <c r="S151" s="39">
        <f t="shared" si="259"/>
        <v>160.87666666666667</v>
      </c>
      <c r="T151" s="39">
        <f t="shared" si="259"/>
        <v>160.87666666666667</v>
      </c>
      <c r="U151" s="39">
        <f t="shared" si="259"/>
        <v>160.87666666666667</v>
      </c>
      <c r="V151" s="39">
        <f t="shared" si="259"/>
        <v>160.87666666666667</v>
      </c>
    </row>
    <row r="152" spans="1:22" s="111" customFormat="1" ht="17.25" customHeight="1" x14ac:dyDescent="0.15">
      <c r="A152" s="97"/>
      <c r="B152" s="88"/>
      <c r="C152" s="81"/>
      <c r="D152" s="81"/>
      <c r="E152" s="81"/>
      <c r="F152" s="88"/>
      <c r="G152" s="88"/>
      <c r="H152" s="85">
        <v>2161</v>
      </c>
      <c r="I152" s="86" t="s">
        <v>80</v>
      </c>
      <c r="J152" s="39">
        <v>15274.12</v>
      </c>
      <c r="K152" s="39">
        <f t="shared" si="257"/>
        <v>1272.8433333333335</v>
      </c>
      <c r="L152" s="39">
        <f t="shared" si="259"/>
        <v>1272.8433333333335</v>
      </c>
      <c r="M152" s="39">
        <f t="shared" si="259"/>
        <v>1272.8433333333335</v>
      </c>
      <c r="N152" s="39">
        <f t="shared" si="259"/>
        <v>1272.8433333333335</v>
      </c>
      <c r="O152" s="39">
        <f t="shared" si="259"/>
        <v>1272.8433333333335</v>
      </c>
      <c r="P152" s="39">
        <f t="shared" si="259"/>
        <v>1272.8433333333335</v>
      </c>
      <c r="Q152" s="39">
        <f t="shared" si="259"/>
        <v>1272.8433333333335</v>
      </c>
      <c r="R152" s="39">
        <f t="shared" si="259"/>
        <v>1272.8433333333335</v>
      </c>
      <c r="S152" s="39">
        <f t="shared" si="259"/>
        <v>1272.8433333333335</v>
      </c>
      <c r="T152" s="39">
        <f t="shared" si="259"/>
        <v>1272.8433333333335</v>
      </c>
      <c r="U152" s="39">
        <f t="shared" si="259"/>
        <v>1272.8433333333335</v>
      </c>
      <c r="V152" s="39">
        <f t="shared" si="259"/>
        <v>1272.8433333333335</v>
      </c>
    </row>
    <row r="153" spans="1:22" s="111" customFormat="1" ht="15.75" customHeight="1" x14ac:dyDescent="0.15">
      <c r="A153" s="97"/>
      <c r="B153" s="88"/>
      <c r="C153" s="81"/>
      <c r="D153" s="81"/>
      <c r="E153" s="81"/>
      <c r="F153" s="88"/>
      <c r="G153" s="88"/>
      <c r="H153" s="85">
        <v>3361</v>
      </c>
      <c r="I153" s="86" t="s">
        <v>55</v>
      </c>
      <c r="J153" s="39">
        <v>593.14</v>
      </c>
      <c r="K153" s="39">
        <f t="shared" si="257"/>
        <v>49.428333333333335</v>
      </c>
      <c r="L153" s="39">
        <f t="shared" si="259"/>
        <v>49.428333333333335</v>
      </c>
      <c r="M153" s="39">
        <f t="shared" ref="M153:V153" si="260">L153</f>
        <v>49.428333333333335</v>
      </c>
      <c r="N153" s="39">
        <f t="shared" si="260"/>
        <v>49.428333333333335</v>
      </c>
      <c r="O153" s="39">
        <f t="shared" si="260"/>
        <v>49.428333333333335</v>
      </c>
      <c r="P153" s="39">
        <f t="shared" si="260"/>
        <v>49.428333333333335</v>
      </c>
      <c r="Q153" s="39">
        <f t="shared" si="260"/>
        <v>49.428333333333335</v>
      </c>
      <c r="R153" s="39">
        <f t="shared" si="260"/>
        <v>49.428333333333335</v>
      </c>
      <c r="S153" s="39">
        <f t="shared" si="260"/>
        <v>49.428333333333335</v>
      </c>
      <c r="T153" s="39">
        <f t="shared" si="260"/>
        <v>49.428333333333335</v>
      </c>
      <c r="U153" s="39">
        <f t="shared" si="260"/>
        <v>49.428333333333335</v>
      </c>
      <c r="V153" s="39">
        <f t="shared" si="260"/>
        <v>49.428333333333335</v>
      </c>
    </row>
    <row r="154" spans="1:22" s="111" customFormat="1" ht="15.75" customHeight="1" x14ac:dyDescent="0.15">
      <c r="A154" s="97"/>
      <c r="B154" s="88"/>
      <c r="C154" s="81"/>
      <c r="D154" s="81"/>
      <c r="E154" s="81"/>
      <c r="F154" s="88"/>
      <c r="G154" s="88"/>
      <c r="H154" s="85">
        <v>3992</v>
      </c>
      <c r="I154" s="86" t="s">
        <v>204</v>
      </c>
      <c r="J154" s="39">
        <v>2987.17</v>
      </c>
      <c r="K154" s="39">
        <f t="shared" si="257"/>
        <v>248.93083333333334</v>
      </c>
      <c r="L154" s="39">
        <f t="shared" si="259"/>
        <v>248.93083333333334</v>
      </c>
      <c r="M154" s="39">
        <f t="shared" si="259"/>
        <v>248.93083333333334</v>
      </c>
      <c r="N154" s="39">
        <f t="shared" si="259"/>
        <v>248.93083333333334</v>
      </c>
      <c r="O154" s="39">
        <f t="shared" si="259"/>
        <v>248.93083333333334</v>
      </c>
      <c r="P154" s="39">
        <f t="shared" si="259"/>
        <v>248.93083333333334</v>
      </c>
      <c r="Q154" s="39">
        <f t="shared" si="259"/>
        <v>248.93083333333334</v>
      </c>
      <c r="R154" s="39">
        <f t="shared" si="259"/>
        <v>248.93083333333334</v>
      </c>
      <c r="S154" s="39">
        <f t="shared" si="259"/>
        <v>248.93083333333334</v>
      </c>
      <c r="T154" s="39">
        <f t="shared" si="259"/>
        <v>248.93083333333334</v>
      </c>
      <c r="U154" s="39">
        <f t="shared" si="259"/>
        <v>248.93083333333334</v>
      </c>
      <c r="V154" s="39">
        <f t="shared" si="259"/>
        <v>248.93083333333334</v>
      </c>
    </row>
    <row r="155" spans="1:22" s="111" customFormat="1" ht="21" customHeight="1" x14ac:dyDescent="0.15">
      <c r="A155" s="108" t="s">
        <v>33</v>
      </c>
      <c r="B155" s="109"/>
      <c r="C155" s="109"/>
      <c r="D155" s="109"/>
      <c r="E155" s="109"/>
      <c r="F155" s="109"/>
      <c r="G155" s="109"/>
      <c r="H155" s="109"/>
      <c r="I155" s="110"/>
      <c r="J155" s="39">
        <f t="shared" ref="J155:K155" si="261">SUM(J149:J154)</f>
        <v>27219.730000000003</v>
      </c>
      <c r="K155" s="39">
        <f t="shared" si="261"/>
        <v>2268.3108333333334</v>
      </c>
      <c r="L155" s="39">
        <f t="shared" ref="L155" si="262">SUM(L149:L154)</f>
        <v>2268.3108333333334</v>
      </c>
      <c r="M155" s="39">
        <f t="shared" ref="M155" si="263">SUM(M149:M154)</f>
        <v>2268.3108333333334</v>
      </c>
      <c r="N155" s="39">
        <f t="shared" ref="N155" si="264">SUM(N149:N154)</f>
        <v>2268.3108333333334</v>
      </c>
      <c r="O155" s="39">
        <f t="shared" ref="O155" si="265">SUM(O149:O154)</f>
        <v>2268.3108333333334</v>
      </c>
      <c r="P155" s="39">
        <f t="shared" ref="P155" si="266">SUM(P149:P154)</f>
        <v>2268.3108333333334</v>
      </c>
      <c r="Q155" s="39">
        <f t="shared" ref="Q155" si="267">SUM(Q149:Q154)</f>
        <v>2268.3108333333334</v>
      </c>
      <c r="R155" s="39">
        <f t="shared" ref="R155" si="268">SUM(R149:R154)</f>
        <v>2268.3108333333334</v>
      </c>
      <c r="S155" s="39">
        <f t="shared" ref="S155" si="269">SUM(S149:S154)</f>
        <v>2268.3108333333334</v>
      </c>
      <c r="T155" s="39">
        <f t="shared" ref="T155" si="270">SUM(T149:T154)</f>
        <v>2268.3108333333334</v>
      </c>
      <c r="U155" s="39">
        <f t="shared" ref="U155" si="271">SUM(U149:U154)</f>
        <v>2268.3108333333334</v>
      </c>
      <c r="V155" s="39">
        <f t="shared" ref="V155" si="272">SUM(V149:V154)</f>
        <v>2268.3108333333334</v>
      </c>
    </row>
    <row r="156" spans="1:22" s="111" customFormat="1" ht="21" customHeight="1" x14ac:dyDescent="0.15">
      <c r="A156" s="105" t="s">
        <v>212</v>
      </c>
      <c r="B156" s="106"/>
      <c r="C156" s="106"/>
      <c r="D156" s="106"/>
      <c r="E156" s="106"/>
      <c r="F156" s="106"/>
      <c r="G156" s="106"/>
      <c r="H156" s="106"/>
      <c r="I156" s="107"/>
      <c r="J156" s="40">
        <f>SUM(J17+J25+J35+J41+J77+J81+J87+J95+J101+J106+J111+J119+J123+J136+J146+J148+J155)</f>
        <v>7200000</v>
      </c>
      <c r="K156" s="40">
        <f>SUM(K17+K25+K35+K41+K77+K81+K87+K95+K101+K106+K111+K119+K123+K136+K146+K148+K155)</f>
        <v>600000.00000000012</v>
      </c>
      <c r="L156" s="40">
        <f>SUM(L17+L25+L35+L41+L77+L81+L87+L95+L101+L106+L111+L119+L123+L136+L146+L148+L155)</f>
        <v>600000.00000000012</v>
      </c>
      <c r="M156" s="40">
        <f>SUM(M17+M25+M35+M41+M77+M81+M87+M95+M101+M106+M111+M119+M123+M136+M146+M148+M155)</f>
        <v>600000.00000000012</v>
      </c>
      <c r="N156" s="40">
        <f>SUM(N17+N25+N35+N41+N77+N81+N87+N95+N101+N106+N111+N119+N123+N136+N146+N148+N155)</f>
        <v>600000.00000000012</v>
      </c>
      <c r="O156" s="40">
        <f>SUM(O17+O25+O35+O41+O77+O81+O87+O95+O101+O106+O111+O119+O123+O136+O146+O148+O155)</f>
        <v>600000.00000000012</v>
      </c>
      <c r="P156" s="40">
        <f>SUM(P17+P25+P35+P41+P77+P81+P87+P95+P101+P106+P111+P119+P123+P136+P146+P148+P155)</f>
        <v>600000.00000000012</v>
      </c>
      <c r="Q156" s="40">
        <f>SUM(Q17+Q25+Q35+Q41+Q77+Q81+Q87+Q95+Q101+Q106+Q111+Q119+Q123+Q136+Q146+Q148+Q155)</f>
        <v>600000.00000000012</v>
      </c>
      <c r="R156" s="40">
        <f>SUM(R17+R25+R35+R41+R77+R81+R87+R95+R101+R106+R111+R119+R123+R136+R146+R148+R155)</f>
        <v>600000.00000000012</v>
      </c>
      <c r="S156" s="40">
        <f>SUM(S17+S25+S35+S41+S77+S81+S87+S95+S101+S106+S111+S119+S123+S136+S146+S148+S155)</f>
        <v>600000.00000000012</v>
      </c>
      <c r="T156" s="40">
        <f>SUM(T17+T25+T35+T41+T77+T81+T87+T95+T101+T106+T111+T119+T123+T136+T146+T148+T155)</f>
        <v>600000.00000000012</v>
      </c>
      <c r="U156" s="40">
        <f>SUM(U17+U25+U35+U41+U77+U81+U87+U95+U101+U106+U111+U119+U123+U136+U146+U148+U155)</f>
        <v>600000.00000000012</v>
      </c>
      <c r="V156" s="40">
        <f>SUM(V17+V25+V35+V41+V77+V81+V87+V95+V101+V106+V111+V119+V123+V136+V146+V148+V155)</f>
        <v>600000.00000000012</v>
      </c>
    </row>
    <row r="157" spans="1:22" s="111" customFormat="1" ht="21" customHeight="1" x14ac:dyDescent="0.15">
      <c r="A157" s="112"/>
      <c r="B157" s="113"/>
      <c r="C157" s="114" t="s">
        <v>173</v>
      </c>
      <c r="D157" s="114"/>
      <c r="E157" s="114"/>
      <c r="F157" s="114"/>
      <c r="G157" s="114"/>
      <c r="H157" s="113"/>
      <c r="I157" s="115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</row>
    <row r="158" spans="1:22" s="111" customFormat="1" ht="21" customHeight="1" x14ac:dyDescent="0.15">
      <c r="A158" s="116"/>
      <c r="C158" s="117" t="s">
        <v>177</v>
      </c>
      <c r="D158" s="117"/>
      <c r="E158" s="117"/>
      <c r="F158" s="117"/>
      <c r="G158" s="117"/>
      <c r="I158" s="118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</row>
    <row r="159" spans="1:22" s="111" customFormat="1" ht="8.25" customHeight="1" x14ac:dyDescent="0.15">
      <c r="A159" s="116"/>
      <c r="C159" s="117" t="s">
        <v>213</v>
      </c>
      <c r="D159" s="117"/>
      <c r="E159" s="117"/>
      <c r="F159" s="117"/>
      <c r="G159" s="117"/>
      <c r="I159" s="118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</row>
    <row r="160" spans="1:22" s="111" customFormat="1" ht="12" customHeight="1" x14ac:dyDescent="0.15">
      <c r="A160" s="116"/>
      <c r="C160" s="119" t="s">
        <v>214</v>
      </c>
      <c r="D160" s="119"/>
      <c r="E160" s="119"/>
      <c r="F160" s="119"/>
      <c r="G160" s="119"/>
      <c r="I160" s="118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</row>
    <row r="161" spans="1:22" s="111" customFormat="1" ht="10.5" customHeight="1" x14ac:dyDescent="0.15">
      <c r="A161" s="116"/>
      <c r="C161" s="117" t="s">
        <v>196</v>
      </c>
      <c r="D161" s="117"/>
      <c r="E161" s="117"/>
      <c r="F161" s="117"/>
      <c r="G161" s="117"/>
      <c r="I161" s="118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</row>
    <row r="162" spans="1:22" s="111" customFormat="1" ht="21" customHeight="1" x14ac:dyDescent="0.15">
      <c r="A162" s="116"/>
      <c r="I162" s="118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</row>
    <row r="163" spans="1:22" s="111" customFormat="1" ht="21" customHeight="1" x14ac:dyDescent="0.15">
      <c r="A163" s="116"/>
      <c r="I163" s="118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</row>
    <row r="164" spans="1:22" s="111" customFormat="1" ht="21" customHeight="1" x14ac:dyDescent="0.15">
      <c r="A164" s="116"/>
      <c r="I164" s="118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</row>
    <row r="165" spans="1:22" s="111" customFormat="1" ht="21" customHeight="1" x14ac:dyDescent="0.15">
      <c r="A165" s="116"/>
      <c r="I165" s="118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</row>
    <row r="166" spans="1:22" s="111" customFormat="1" ht="21" customHeight="1" x14ac:dyDescent="0.15">
      <c r="A166" s="116"/>
      <c r="I166" s="118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</row>
    <row r="167" spans="1:22" s="111" customFormat="1" ht="21" customHeight="1" x14ac:dyDescent="0.15">
      <c r="A167" s="116"/>
      <c r="I167" s="118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</row>
    <row r="168" spans="1:22" s="111" customFormat="1" ht="21" customHeight="1" x14ac:dyDescent="0.15">
      <c r="A168" s="116"/>
      <c r="I168" s="118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</row>
    <row r="169" spans="1:22" s="111" customFormat="1" ht="21" customHeight="1" x14ac:dyDescent="0.15">
      <c r="A169" s="116"/>
      <c r="I169" s="118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</row>
    <row r="170" spans="1:22" s="111" customFormat="1" ht="21" customHeight="1" x14ac:dyDescent="0.15">
      <c r="A170" s="116"/>
      <c r="I170" s="118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</row>
    <row r="171" spans="1:22" s="111" customFormat="1" ht="21" customHeight="1" x14ac:dyDescent="0.15">
      <c r="A171" s="116"/>
      <c r="I171" s="118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</row>
    <row r="172" spans="1:22" s="111" customFormat="1" ht="21" customHeight="1" x14ac:dyDescent="0.15">
      <c r="A172" s="116"/>
      <c r="I172" s="118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</row>
    <row r="173" spans="1:22" s="111" customFormat="1" ht="21" customHeight="1" x14ac:dyDescent="0.15">
      <c r="A173" s="116"/>
      <c r="I173" s="118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</row>
    <row r="174" spans="1:22" s="111" customFormat="1" ht="21" customHeight="1" x14ac:dyDescent="0.15">
      <c r="A174" s="116"/>
      <c r="I174" s="118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</row>
    <row r="175" spans="1:22" s="111" customFormat="1" ht="21" customHeight="1" x14ac:dyDescent="0.15">
      <c r="A175" s="116"/>
      <c r="I175" s="118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</row>
    <row r="176" spans="1:22" s="111" customFormat="1" ht="21" customHeight="1" x14ac:dyDescent="0.15">
      <c r="A176" s="116"/>
      <c r="I176" s="118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</row>
    <row r="177" spans="1:22" s="111" customFormat="1" ht="21" customHeight="1" x14ac:dyDescent="0.15">
      <c r="A177" s="116"/>
      <c r="I177" s="118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</row>
    <row r="178" spans="1:22" ht="21" customHeight="1" x14ac:dyDescent="0.15">
      <c r="A178" s="116"/>
      <c r="B178" s="111"/>
      <c r="C178" s="111"/>
      <c r="D178" s="111"/>
      <c r="E178" s="111"/>
      <c r="F178" s="111"/>
      <c r="G178" s="111"/>
      <c r="H178" s="111"/>
      <c r="I178" s="118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</row>
    <row r="179" spans="1:22" ht="21" customHeight="1" x14ac:dyDescent="0.15">
      <c r="A179" s="116"/>
      <c r="B179" s="111"/>
      <c r="C179" s="111"/>
      <c r="D179" s="111"/>
      <c r="E179" s="111"/>
      <c r="F179" s="111"/>
      <c r="G179" s="111"/>
      <c r="H179" s="111"/>
      <c r="I179" s="118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</row>
    <row r="180" spans="1:22" ht="21" customHeight="1" x14ac:dyDescent="0.15">
      <c r="A180" s="116"/>
      <c r="B180" s="111"/>
      <c r="C180" s="111"/>
      <c r="D180" s="111"/>
      <c r="E180" s="111"/>
      <c r="F180" s="111"/>
      <c r="G180" s="111"/>
      <c r="H180" s="111"/>
      <c r="I180" s="118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</row>
    <row r="181" spans="1:22" ht="21" customHeight="1" x14ac:dyDescent="0.15">
      <c r="A181" s="116"/>
      <c r="B181" s="111"/>
      <c r="C181" s="111"/>
      <c r="D181" s="111"/>
      <c r="E181" s="111"/>
      <c r="F181" s="111"/>
      <c r="G181" s="111"/>
      <c r="H181" s="111"/>
      <c r="I181" s="118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</row>
    <row r="182" spans="1:22" ht="21" customHeight="1" x14ac:dyDescent="0.15">
      <c r="A182" s="116"/>
      <c r="B182" s="111"/>
      <c r="C182" s="111"/>
      <c r="D182" s="111"/>
      <c r="E182" s="111"/>
      <c r="F182" s="111"/>
      <c r="G182" s="111"/>
      <c r="H182" s="111"/>
      <c r="I182" s="118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</row>
    <row r="183" spans="1:22" ht="21" customHeight="1" x14ac:dyDescent="0.15">
      <c r="A183" s="116"/>
      <c r="B183" s="111"/>
      <c r="C183" s="111"/>
      <c r="D183" s="111"/>
      <c r="E183" s="111"/>
      <c r="F183" s="111"/>
      <c r="G183" s="111"/>
      <c r="H183" s="111"/>
      <c r="I183" s="118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</row>
    <row r="184" spans="1:22" ht="21" customHeight="1" x14ac:dyDescent="0.15">
      <c r="A184" s="116"/>
      <c r="B184" s="111"/>
      <c r="C184" s="111"/>
      <c r="D184" s="111"/>
      <c r="E184" s="111"/>
      <c r="F184" s="111"/>
      <c r="G184" s="111"/>
      <c r="H184" s="111"/>
      <c r="I184" s="118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</row>
    <row r="185" spans="1:22" ht="21" customHeight="1" x14ac:dyDescent="0.15">
      <c r="A185" s="116"/>
      <c r="B185" s="111"/>
      <c r="C185" s="111"/>
      <c r="D185" s="111"/>
      <c r="E185" s="111"/>
      <c r="F185" s="111"/>
      <c r="G185" s="111"/>
      <c r="H185" s="111"/>
      <c r="I185" s="118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</row>
    <row r="186" spans="1:22" ht="21" customHeight="1" x14ac:dyDescent="0.15">
      <c r="A186" s="120"/>
      <c r="B186" s="121"/>
      <c r="C186" s="121"/>
      <c r="D186" s="121"/>
      <c r="E186" s="121"/>
      <c r="F186" s="121"/>
      <c r="G186" s="121"/>
      <c r="H186" s="121"/>
      <c r="I186" s="122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</row>
    <row r="187" spans="1:22" ht="21" customHeight="1" x14ac:dyDescent="0.15">
      <c r="A187" s="123"/>
      <c r="B187" s="124"/>
      <c r="C187" s="124"/>
      <c r="D187" s="124"/>
      <c r="E187" s="124"/>
      <c r="F187" s="124"/>
      <c r="G187" s="124"/>
      <c r="H187" s="124"/>
      <c r="I187" s="125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</row>
    <row r="188" spans="1:22" ht="21" customHeight="1" x14ac:dyDescent="0.15">
      <c r="A188" s="123"/>
      <c r="B188" s="124"/>
      <c r="C188" s="124"/>
      <c r="D188" s="124"/>
      <c r="E188" s="124"/>
      <c r="F188" s="124"/>
      <c r="G188" s="124"/>
      <c r="H188" s="124"/>
      <c r="I188" s="125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</row>
    <row r="189" spans="1:22" ht="21" customHeight="1" x14ac:dyDescent="0.15">
      <c r="A189" s="123"/>
      <c r="B189" s="124"/>
      <c r="C189" s="124"/>
      <c r="D189" s="124"/>
      <c r="E189" s="124"/>
      <c r="F189" s="124"/>
      <c r="G189" s="124"/>
      <c r="H189" s="124"/>
      <c r="I189" s="125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</row>
    <row r="190" spans="1:22" ht="21" customHeight="1" x14ac:dyDescent="0.15">
      <c r="A190" s="123"/>
      <c r="B190" s="124"/>
      <c r="C190" s="124"/>
      <c r="D190" s="124"/>
      <c r="E190" s="124"/>
      <c r="F190" s="124"/>
      <c r="G190" s="124"/>
      <c r="H190" s="124"/>
      <c r="I190" s="125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</row>
    <row r="191" spans="1:22" ht="21" customHeight="1" x14ac:dyDescent="0.15">
      <c r="A191" s="123"/>
      <c r="B191" s="124"/>
      <c r="C191" s="124"/>
      <c r="D191" s="124"/>
      <c r="E191" s="124"/>
      <c r="F191" s="124"/>
      <c r="G191" s="124"/>
      <c r="H191" s="124"/>
      <c r="I191" s="125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</row>
    <row r="192" spans="1:22" ht="21" customHeight="1" x14ac:dyDescent="0.15">
      <c r="A192" s="123"/>
      <c r="B192" s="124"/>
      <c r="C192" s="124"/>
      <c r="D192" s="124"/>
      <c r="E192" s="124"/>
      <c r="F192" s="124"/>
      <c r="G192" s="124"/>
      <c r="H192" s="124"/>
      <c r="I192" s="125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</row>
    <row r="193" spans="1:22" ht="21" customHeight="1" x14ac:dyDescent="0.15">
      <c r="A193" s="123"/>
      <c r="B193" s="124"/>
      <c r="C193" s="124"/>
      <c r="D193" s="124"/>
      <c r="E193" s="124"/>
      <c r="F193" s="124"/>
      <c r="G193" s="124"/>
      <c r="H193" s="124"/>
      <c r="I193" s="125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</row>
    <row r="194" spans="1:22" ht="21" customHeight="1" x14ac:dyDescent="0.15">
      <c r="A194" s="123"/>
      <c r="B194" s="124"/>
      <c r="C194" s="124"/>
      <c r="D194" s="124"/>
      <c r="E194" s="124"/>
      <c r="F194" s="124"/>
      <c r="G194" s="124"/>
      <c r="H194" s="124"/>
      <c r="I194" s="125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</row>
    <row r="195" spans="1:22" ht="21" customHeight="1" x14ac:dyDescent="0.15">
      <c r="A195" s="123"/>
      <c r="B195" s="124"/>
      <c r="C195" s="124"/>
      <c r="D195" s="124"/>
      <c r="E195" s="124"/>
      <c r="F195" s="124"/>
      <c r="G195" s="124"/>
      <c r="H195" s="124"/>
      <c r="I195" s="125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</row>
    <row r="196" spans="1:22" ht="21" customHeight="1" x14ac:dyDescent="0.15">
      <c r="A196" s="123"/>
      <c r="B196" s="124"/>
      <c r="C196" s="124"/>
      <c r="D196" s="124"/>
      <c r="E196" s="124"/>
      <c r="F196" s="124"/>
      <c r="G196" s="124"/>
      <c r="H196" s="124"/>
      <c r="I196" s="125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</row>
    <row r="197" spans="1:22" ht="21" customHeight="1" x14ac:dyDescent="0.15">
      <c r="A197" s="123"/>
      <c r="B197" s="124"/>
      <c r="C197" s="124"/>
      <c r="D197" s="124"/>
      <c r="E197" s="124"/>
      <c r="F197" s="124"/>
      <c r="G197" s="124"/>
      <c r="H197" s="124"/>
      <c r="I197" s="125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</row>
    <row r="198" spans="1:22" ht="21" customHeight="1" x14ac:dyDescent="0.15">
      <c r="A198" s="123"/>
      <c r="B198" s="124"/>
      <c r="C198" s="124"/>
      <c r="D198" s="124"/>
      <c r="E198" s="124"/>
      <c r="F198" s="124"/>
      <c r="G198" s="124"/>
      <c r="H198" s="124"/>
      <c r="I198" s="125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</row>
    <row r="199" spans="1:22" ht="21" customHeight="1" x14ac:dyDescent="0.15">
      <c r="A199" s="123"/>
      <c r="B199" s="124"/>
      <c r="C199" s="124"/>
      <c r="D199" s="124"/>
      <c r="E199" s="124"/>
      <c r="F199" s="124"/>
      <c r="G199" s="124"/>
      <c r="H199" s="124"/>
      <c r="I199" s="125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</row>
    <row r="200" spans="1:22" ht="21" customHeight="1" x14ac:dyDescent="0.15">
      <c r="A200" s="123"/>
      <c r="B200" s="124"/>
      <c r="C200" s="124"/>
      <c r="D200" s="124"/>
      <c r="E200" s="124"/>
      <c r="F200" s="124"/>
      <c r="G200" s="124"/>
      <c r="H200" s="124"/>
      <c r="I200" s="125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</row>
    <row r="201" spans="1:22" ht="21" customHeight="1" x14ac:dyDescent="0.15">
      <c r="A201" s="123"/>
      <c r="B201" s="124"/>
      <c r="C201" s="124"/>
      <c r="D201" s="124"/>
      <c r="E201" s="124"/>
      <c r="F201" s="124"/>
      <c r="G201" s="124"/>
      <c r="H201" s="124"/>
      <c r="I201" s="125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</row>
    <row r="202" spans="1:22" ht="21" customHeight="1" x14ac:dyDescent="0.15">
      <c r="A202" s="123"/>
      <c r="B202" s="124"/>
      <c r="C202" s="124"/>
      <c r="D202" s="124"/>
      <c r="E202" s="124"/>
      <c r="F202" s="124"/>
      <c r="G202" s="124"/>
      <c r="H202" s="124"/>
      <c r="I202" s="125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</row>
    <row r="203" spans="1:22" ht="21" customHeight="1" x14ac:dyDescent="0.15">
      <c r="A203" s="123"/>
      <c r="B203" s="124"/>
      <c r="C203" s="124"/>
      <c r="D203" s="124"/>
      <c r="E203" s="124"/>
      <c r="F203" s="124"/>
      <c r="G203" s="124"/>
      <c r="H203" s="124"/>
      <c r="I203" s="125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</row>
    <row r="204" spans="1:22" ht="21" customHeight="1" x14ac:dyDescent="0.15">
      <c r="A204" s="123"/>
      <c r="B204" s="124"/>
      <c r="C204" s="124"/>
      <c r="D204" s="124"/>
      <c r="E204" s="124"/>
      <c r="F204" s="124"/>
      <c r="G204" s="124"/>
      <c r="H204" s="124"/>
      <c r="I204" s="125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</row>
    <row r="205" spans="1:22" ht="21" customHeight="1" x14ac:dyDescent="0.15">
      <c r="A205" s="123"/>
      <c r="B205" s="124"/>
      <c r="C205" s="124"/>
      <c r="D205" s="124"/>
      <c r="E205" s="124"/>
      <c r="F205" s="124"/>
      <c r="G205" s="124"/>
      <c r="H205" s="124"/>
      <c r="I205" s="125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</row>
    <row r="206" spans="1:22" ht="21" customHeight="1" x14ac:dyDescent="0.15">
      <c r="A206" s="123"/>
      <c r="B206" s="124"/>
      <c r="C206" s="124"/>
      <c r="D206" s="124"/>
      <c r="E206" s="124"/>
      <c r="F206" s="124"/>
      <c r="G206" s="124"/>
      <c r="H206" s="124"/>
      <c r="I206" s="125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</row>
    <row r="207" spans="1:22" ht="21" customHeight="1" x14ac:dyDescent="0.15">
      <c r="A207" s="123"/>
      <c r="B207" s="124"/>
      <c r="C207" s="124"/>
      <c r="D207" s="124"/>
      <c r="E207" s="124"/>
      <c r="F207" s="124"/>
      <c r="G207" s="124"/>
      <c r="H207" s="124"/>
      <c r="I207" s="125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</row>
    <row r="208" spans="1:22" ht="21" customHeight="1" x14ac:dyDescent="0.15">
      <c r="A208" s="123"/>
      <c r="B208" s="124"/>
      <c r="C208" s="124"/>
      <c r="D208" s="124"/>
      <c r="E208" s="124"/>
      <c r="F208" s="124"/>
      <c r="G208" s="124"/>
      <c r="H208" s="124"/>
      <c r="I208" s="125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</row>
    <row r="209" spans="1:22" ht="21" customHeight="1" x14ac:dyDescent="0.15">
      <c r="A209" s="123"/>
      <c r="B209" s="124"/>
      <c r="C209" s="124"/>
      <c r="D209" s="124"/>
      <c r="E209" s="124"/>
      <c r="F209" s="124"/>
      <c r="G209" s="124"/>
      <c r="H209" s="124"/>
      <c r="I209" s="125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</row>
    <row r="210" spans="1:22" ht="21" customHeight="1" x14ac:dyDescent="0.15">
      <c r="A210" s="123"/>
      <c r="B210" s="124"/>
      <c r="C210" s="124"/>
      <c r="D210" s="124"/>
      <c r="E210" s="124"/>
      <c r="F210" s="124"/>
      <c r="G210" s="124"/>
      <c r="H210" s="124"/>
      <c r="I210" s="125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</row>
    <row r="211" spans="1:22" ht="21" customHeight="1" x14ac:dyDescent="0.15">
      <c r="A211" s="123"/>
      <c r="B211" s="124"/>
      <c r="C211" s="124"/>
      <c r="D211" s="124"/>
      <c r="E211" s="124"/>
      <c r="F211" s="124"/>
      <c r="G211" s="124"/>
      <c r="H211" s="124"/>
      <c r="I211" s="125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</row>
    <row r="212" spans="1:22" ht="21" customHeight="1" x14ac:dyDescent="0.15">
      <c r="A212" s="123"/>
      <c r="B212" s="124"/>
      <c r="C212" s="124"/>
      <c r="D212" s="124"/>
      <c r="E212" s="124"/>
      <c r="F212" s="124"/>
      <c r="G212" s="124"/>
      <c r="H212" s="124"/>
      <c r="I212" s="125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</row>
    <row r="213" spans="1:22" ht="21" customHeight="1" x14ac:dyDescent="0.15">
      <c r="A213" s="123"/>
      <c r="B213" s="124"/>
      <c r="C213" s="124"/>
      <c r="D213" s="124"/>
      <c r="E213" s="124"/>
      <c r="F213" s="124"/>
      <c r="G213" s="124"/>
      <c r="H213" s="124"/>
      <c r="I213" s="125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</row>
    <row r="214" spans="1:22" ht="21" customHeight="1" x14ac:dyDescent="0.15">
      <c r="A214" s="123"/>
      <c r="B214" s="124"/>
      <c r="C214" s="124"/>
      <c r="D214" s="124"/>
      <c r="E214" s="124"/>
      <c r="F214" s="124"/>
      <c r="G214" s="124"/>
      <c r="H214" s="124"/>
      <c r="I214" s="125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</row>
    <row r="215" spans="1:22" ht="21" customHeight="1" x14ac:dyDescent="0.15">
      <c r="A215" s="123"/>
      <c r="B215" s="124"/>
      <c r="C215" s="124"/>
      <c r="D215" s="124"/>
      <c r="E215" s="124"/>
      <c r="F215" s="124"/>
      <c r="G215" s="124"/>
      <c r="H215" s="124"/>
      <c r="I215" s="125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</row>
    <row r="216" spans="1:22" ht="21" customHeight="1" x14ac:dyDescent="0.15">
      <c r="A216" s="123"/>
      <c r="B216" s="124"/>
      <c r="C216" s="124"/>
      <c r="D216" s="124"/>
      <c r="E216" s="124"/>
      <c r="F216" s="124"/>
      <c r="G216" s="124"/>
      <c r="H216" s="124"/>
      <c r="I216" s="125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</row>
    <row r="217" spans="1:22" ht="21" customHeight="1" x14ac:dyDescent="0.15">
      <c r="A217" s="123"/>
      <c r="B217" s="124"/>
      <c r="C217" s="124"/>
      <c r="D217" s="124"/>
      <c r="E217" s="124"/>
      <c r="F217" s="124"/>
      <c r="G217" s="124"/>
      <c r="H217" s="124"/>
      <c r="I217" s="125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</row>
    <row r="218" spans="1:22" ht="21" customHeight="1" x14ac:dyDescent="0.15">
      <c r="A218" s="123"/>
      <c r="B218" s="124"/>
      <c r="C218" s="124"/>
      <c r="D218" s="124"/>
      <c r="E218" s="124"/>
      <c r="F218" s="124"/>
      <c r="G218" s="124"/>
      <c r="H218" s="124"/>
      <c r="I218" s="125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</row>
    <row r="219" spans="1:22" ht="21" customHeight="1" x14ac:dyDescent="0.15">
      <c r="A219" s="123"/>
      <c r="B219" s="124"/>
      <c r="C219" s="124"/>
      <c r="D219" s="124"/>
      <c r="E219" s="124"/>
      <c r="F219" s="124"/>
      <c r="G219" s="124"/>
      <c r="H219" s="124"/>
      <c r="I219" s="125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</row>
    <row r="220" spans="1:22" ht="21" customHeight="1" x14ac:dyDescent="0.15">
      <c r="A220" s="123"/>
      <c r="B220" s="124"/>
      <c r="C220" s="124"/>
      <c r="D220" s="124"/>
      <c r="E220" s="124"/>
      <c r="F220" s="124"/>
      <c r="G220" s="124"/>
      <c r="H220" s="124"/>
      <c r="I220" s="125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</row>
    <row r="221" spans="1:22" ht="21" customHeight="1" x14ac:dyDescent="0.15">
      <c r="A221" s="123"/>
      <c r="B221" s="124"/>
      <c r="C221" s="124"/>
      <c r="D221" s="124"/>
      <c r="E221" s="124"/>
      <c r="F221" s="124"/>
      <c r="G221" s="124"/>
      <c r="H221" s="124"/>
      <c r="I221" s="125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</row>
    <row r="222" spans="1:22" ht="21" customHeight="1" x14ac:dyDescent="0.15">
      <c r="A222" s="123"/>
      <c r="B222" s="124"/>
      <c r="C222" s="124"/>
      <c r="D222" s="124"/>
      <c r="E222" s="124"/>
      <c r="F222" s="124"/>
      <c r="G222" s="124"/>
      <c r="H222" s="124"/>
      <c r="I222" s="125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</row>
    <row r="223" spans="1:22" ht="21" customHeight="1" x14ac:dyDescent="0.15">
      <c r="A223" s="123"/>
      <c r="B223" s="124"/>
      <c r="C223" s="124"/>
      <c r="D223" s="124"/>
      <c r="E223" s="124"/>
      <c r="F223" s="124"/>
      <c r="G223" s="124"/>
      <c r="H223" s="124"/>
      <c r="I223" s="125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</row>
    <row r="224" spans="1:22" ht="21" customHeight="1" x14ac:dyDescent="0.15">
      <c r="A224" s="123"/>
      <c r="B224" s="124"/>
      <c r="C224" s="124"/>
      <c r="D224" s="124"/>
      <c r="E224" s="124"/>
      <c r="F224" s="124"/>
      <c r="G224" s="124"/>
      <c r="H224" s="124"/>
      <c r="I224" s="125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</row>
    <row r="225" spans="1:22" ht="21" customHeight="1" x14ac:dyDescent="0.15">
      <c r="A225" s="123"/>
      <c r="B225" s="124"/>
      <c r="C225" s="124"/>
      <c r="D225" s="124"/>
      <c r="E225" s="124"/>
      <c r="F225" s="124"/>
      <c r="G225" s="124"/>
      <c r="H225" s="124"/>
      <c r="I225" s="125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</row>
    <row r="226" spans="1:22" ht="21" customHeight="1" x14ac:dyDescent="0.15">
      <c r="A226" s="123"/>
      <c r="B226" s="124"/>
      <c r="C226" s="124"/>
      <c r="D226" s="124"/>
      <c r="E226" s="124"/>
      <c r="F226" s="124"/>
      <c r="G226" s="124"/>
      <c r="H226" s="124"/>
      <c r="I226" s="125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</row>
    <row r="227" spans="1:22" ht="21" customHeight="1" x14ac:dyDescent="0.15">
      <c r="A227" s="123"/>
      <c r="B227" s="124"/>
      <c r="C227" s="124"/>
      <c r="D227" s="124"/>
      <c r="E227" s="124"/>
      <c r="F227" s="124"/>
      <c r="G227" s="124"/>
      <c r="H227" s="124"/>
      <c r="I227" s="125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</row>
    <row r="228" spans="1:22" ht="21" customHeight="1" x14ac:dyDescent="0.15">
      <c r="A228" s="123"/>
      <c r="B228" s="124"/>
      <c r="C228" s="124"/>
      <c r="D228" s="124"/>
      <c r="E228" s="124"/>
      <c r="F228" s="124"/>
      <c r="G228" s="124"/>
      <c r="H228" s="124"/>
      <c r="I228" s="125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</row>
    <row r="229" spans="1:22" ht="21" customHeight="1" x14ac:dyDescent="0.15">
      <c r="A229" s="123"/>
      <c r="B229" s="124"/>
      <c r="C229" s="124"/>
      <c r="D229" s="124"/>
      <c r="E229" s="124"/>
      <c r="F229" s="124"/>
      <c r="G229" s="124"/>
      <c r="H229" s="124"/>
      <c r="I229" s="125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</row>
    <row r="230" spans="1:22" ht="21" customHeight="1" x14ac:dyDescent="0.15">
      <c r="A230" s="123"/>
      <c r="B230" s="124"/>
      <c r="C230" s="124"/>
      <c r="D230" s="124"/>
      <c r="E230" s="124"/>
      <c r="F230" s="124"/>
      <c r="G230" s="124"/>
      <c r="H230" s="124"/>
      <c r="I230" s="125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</row>
    <row r="231" spans="1:22" ht="21" customHeight="1" x14ac:dyDescent="0.15">
      <c r="A231" s="123"/>
      <c r="B231" s="124"/>
      <c r="C231" s="124"/>
      <c r="D231" s="124"/>
      <c r="E231" s="124"/>
      <c r="F231" s="124"/>
      <c r="G231" s="124"/>
      <c r="H231" s="124"/>
      <c r="I231" s="125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</row>
    <row r="232" spans="1:22" ht="21" customHeight="1" x14ac:dyDescent="0.15">
      <c r="A232" s="123"/>
      <c r="B232" s="124"/>
      <c r="C232" s="124"/>
      <c r="D232" s="124"/>
      <c r="E232" s="124"/>
      <c r="F232" s="124"/>
      <c r="G232" s="124"/>
      <c r="H232" s="124"/>
      <c r="I232" s="125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</row>
    <row r="233" spans="1:22" ht="21" customHeight="1" x14ac:dyDescent="0.15">
      <c r="A233" s="123"/>
      <c r="B233" s="124"/>
      <c r="C233" s="124"/>
      <c r="D233" s="124"/>
      <c r="E233" s="124"/>
      <c r="F233" s="124"/>
      <c r="G233" s="124"/>
      <c r="H233" s="124"/>
      <c r="I233" s="125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</row>
    <row r="234" spans="1:22" ht="21" customHeight="1" x14ac:dyDescent="0.15">
      <c r="A234" s="123"/>
      <c r="B234" s="124"/>
      <c r="C234" s="124"/>
      <c r="D234" s="124"/>
      <c r="E234" s="124"/>
      <c r="F234" s="124"/>
      <c r="G234" s="124"/>
      <c r="H234" s="124"/>
      <c r="I234" s="125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</row>
    <row r="235" spans="1:22" ht="21" customHeight="1" x14ac:dyDescent="0.15">
      <c r="A235" s="123"/>
      <c r="B235" s="124"/>
      <c r="C235" s="124"/>
      <c r="D235" s="124"/>
      <c r="E235" s="124"/>
      <c r="F235" s="124"/>
      <c r="G235" s="124"/>
      <c r="H235" s="124"/>
      <c r="I235" s="125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</row>
    <row r="236" spans="1:22" ht="21" customHeight="1" x14ac:dyDescent="0.15">
      <c r="A236" s="123"/>
      <c r="B236" s="124"/>
      <c r="C236" s="124"/>
      <c r="D236" s="124"/>
      <c r="E236" s="124"/>
      <c r="F236" s="124"/>
      <c r="G236" s="124"/>
      <c r="H236" s="124"/>
      <c r="I236" s="125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</row>
    <row r="237" spans="1:22" ht="21" customHeight="1" x14ac:dyDescent="0.15">
      <c r="A237" s="123"/>
      <c r="B237" s="124"/>
      <c r="C237" s="124"/>
      <c r="D237" s="124"/>
      <c r="E237" s="124"/>
      <c r="F237" s="124"/>
      <c r="G237" s="124"/>
      <c r="H237" s="124"/>
      <c r="I237" s="125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</row>
    <row r="238" spans="1:22" ht="21" customHeight="1" x14ac:dyDescent="0.15">
      <c r="A238" s="123"/>
      <c r="B238" s="124"/>
      <c r="C238" s="124"/>
      <c r="D238" s="124"/>
      <c r="E238" s="124"/>
      <c r="F238" s="124"/>
      <c r="G238" s="124"/>
      <c r="H238" s="124"/>
      <c r="I238" s="125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</row>
    <row r="239" spans="1:22" ht="21" customHeight="1" x14ac:dyDescent="0.15">
      <c r="A239" s="123"/>
      <c r="B239" s="124"/>
      <c r="C239" s="124"/>
      <c r="D239" s="124"/>
      <c r="E239" s="124"/>
      <c r="F239" s="124"/>
      <c r="G239" s="124"/>
      <c r="H239" s="124"/>
      <c r="I239" s="125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</row>
    <row r="240" spans="1:22" ht="21" customHeight="1" x14ac:dyDescent="0.15">
      <c r="A240" s="123"/>
      <c r="B240" s="124"/>
      <c r="C240" s="124"/>
      <c r="D240" s="124"/>
      <c r="E240" s="124"/>
      <c r="F240" s="124"/>
      <c r="G240" s="124"/>
      <c r="H240" s="124"/>
      <c r="I240" s="125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</row>
    <row r="241" spans="1:22" ht="21" customHeight="1" x14ac:dyDescent="0.15">
      <c r="A241" s="123"/>
      <c r="B241" s="124"/>
      <c r="C241" s="124"/>
      <c r="D241" s="124"/>
      <c r="E241" s="124"/>
      <c r="F241" s="124"/>
      <c r="G241" s="124"/>
      <c r="H241" s="124"/>
      <c r="I241" s="125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</row>
    <row r="242" spans="1:22" ht="21" customHeight="1" x14ac:dyDescent="0.15">
      <c r="A242" s="123"/>
      <c r="B242" s="124"/>
      <c r="C242" s="124"/>
      <c r="D242" s="124"/>
      <c r="E242" s="124"/>
      <c r="F242" s="124"/>
      <c r="G242" s="124"/>
      <c r="H242" s="124"/>
      <c r="I242" s="125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</row>
    <row r="243" spans="1:22" ht="21" customHeight="1" x14ac:dyDescent="0.15">
      <c r="A243" s="123"/>
      <c r="B243" s="124"/>
      <c r="C243" s="124"/>
      <c r="D243" s="124"/>
      <c r="E243" s="124"/>
      <c r="F243" s="124"/>
      <c r="G243" s="124"/>
      <c r="H243" s="124"/>
      <c r="I243" s="125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</row>
    <row r="244" spans="1:22" ht="21" customHeight="1" x14ac:dyDescent="0.15">
      <c r="A244" s="123"/>
      <c r="B244" s="124"/>
      <c r="C244" s="124"/>
      <c r="D244" s="124"/>
      <c r="E244" s="124"/>
      <c r="F244" s="124"/>
      <c r="G244" s="124"/>
      <c r="H244" s="124"/>
      <c r="I244" s="125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</row>
    <row r="245" spans="1:22" ht="21" customHeight="1" x14ac:dyDescent="0.15">
      <c r="A245" s="123"/>
      <c r="B245" s="124"/>
      <c r="C245" s="124"/>
      <c r="D245" s="124"/>
      <c r="E245" s="124"/>
      <c r="F245" s="124"/>
      <c r="G245" s="124"/>
      <c r="H245" s="124"/>
      <c r="I245" s="125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</row>
    <row r="246" spans="1:22" ht="21" customHeight="1" x14ac:dyDescent="0.15">
      <c r="A246" s="123"/>
      <c r="B246" s="124"/>
      <c r="C246" s="124"/>
      <c r="D246" s="124"/>
      <c r="E246" s="124"/>
      <c r="F246" s="124"/>
      <c r="G246" s="124"/>
      <c r="H246" s="124"/>
      <c r="I246" s="125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</row>
    <row r="247" spans="1:22" ht="21" customHeight="1" x14ac:dyDescent="0.15">
      <c r="A247" s="123"/>
      <c r="B247" s="124"/>
      <c r="C247" s="124"/>
      <c r="D247" s="124"/>
      <c r="E247" s="124"/>
      <c r="F247" s="124"/>
      <c r="G247" s="124"/>
      <c r="H247" s="124"/>
      <c r="I247" s="125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</row>
    <row r="248" spans="1:22" ht="21" customHeight="1" x14ac:dyDescent="0.15">
      <c r="A248" s="123"/>
      <c r="B248" s="124"/>
      <c r="C248" s="124"/>
      <c r="D248" s="124"/>
      <c r="E248" s="124"/>
      <c r="F248" s="124"/>
      <c r="G248" s="124"/>
      <c r="H248" s="124"/>
      <c r="I248" s="125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</row>
    <row r="249" spans="1:22" ht="21" customHeight="1" x14ac:dyDescent="0.15">
      <c r="A249" s="123"/>
      <c r="B249" s="124"/>
      <c r="C249" s="124"/>
      <c r="D249" s="124"/>
      <c r="E249" s="124"/>
      <c r="F249" s="124"/>
      <c r="G249" s="124"/>
      <c r="H249" s="124"/>
      <c r="I249" s="125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</row>
    <row r="250" spans="1:22" ht="21" customHeight="1" x14ac:dyDescent="0.15">
      <c r="A250" s="123"/>
      <c r="B250" s="124"/>
      <c r="C250" s="124"/>
      <c r="D250" s="124"/>
      <c r="E250" s="124"/>
      <c r="F250" s="124"/>
      <c r="G250" s="124"/>
      <c r="H250" s="124"/>
      <c r="I250" s="125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</row>
    <row r="251" spans="1:22" ht="21" customHeight="1" x14ac:dyDescent="0.15">
      <c r="A251" s="123"/>
      <c r="B251" s="124"/>
      <c r="C251" s="124"/>
      <c r="D251" s="124"/>
      <c r="E251" s="124"/>
      <c r="F251" s="124"/>
      <c r="G251" s="124"/>
      <c r="H251" s="124"/>
      <c r="I251" s="125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</row>
    <row r="252" spans="1:22" ht="21" customHeight="1" x14ac:dyDescent="0.15">
      <c r="A252" s="123"/>
      <c r="B252" s="124"/>
      <c r="C252" s="124"/>
      <c r="D252" s="124"/>
      <c r="E252" s="124"/>
      <c r="F252" s="124"/>
      <c r="G252" s="124"/>
      <c r="H252" s="124"/>
      <c r="I252" s="125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</row>
    <row r="253" spans="1:22" ht="21" customHeight="1" x14ac:dyDescent="0.15">
      <c r="A253" s="123"/>
      <c r="B253" s="124"/>
      <c r="C253" s="124"/>
      <c r="D253" s="124"/>
      <c r="E253" s="124"/>
      <c r="F253" s="124"/>
      <c r="G253" s="124"/>
      <c r="H253" s="124"/>
      <c r="I253" s="125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</row>
    <row r="254" spans="1:22" ht="21" customHeight="1" x14ac:dyDescent="0.15">
      <c r="A254" s="123"/>
      <c r="B254" s="124"/>
      <c r="C254" s="124"/>
      <c r="D254" s="124"/>
      <c r="E254" s="124"/>
      <c r="F254" s="124"/>
      <c r="G254" s="124"/>
      <c r="H254" s="124"/>
      <c r="I254" s="125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</row>
    <row r="255" spans="1:22" ht="21" customHeight="1" x14ac:dyDescent="0.15">
      <c r="A255" s="123"/>
      <c r="B255" s="124"/>
      <c r="C255" s="124"/>
      <c r="D255" s="124"/>
      <c r="E255" s="124"/>
      <c r="F255" s="124"/>
      <c r="G255" s="124"/>
      <c r="H255" s="124"/>
      <c r="I255" s="125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</row>
    <row r="256" spans="1:22" ht="21" customHeight="1" x14ac:dyDescent="0.15">
      <c r="A256" s="123"/>
      <c r="B256" s="124"/>
      <c r="C256" s="124"/>
      <c r="D256" s="124"/>
      <c r="E256" s="124"/>
      <c r="F256" s="124"/>
      <c r="G256" s="124"/>
      <c r="H256" s="124"/>
      <c r="I256" s="125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</row>
    <row r="257" spans="1:22" ht="21" customHeight="1" x14ac:dyDescent="0.15">
      <c r="A257" s="123"/>
      <c r="B257" s="124"/>
      <c r="C257" s="124"/>
      <c r="D257" s="124"/>
      <c r="E257" s="124"/>
      <c r="F257" s="124"/>
      <c r="G257" s="124"/>
      <c r="H257" s="124"/>
      <c r="I257" s="125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</row>
    <row r="258" spans="1:22" ht="21" customHeight="1" x14ac:dyDescent="0.15">
      <c r="A258" s="123"/>
      <c r="B258" s="124"/>
      <c r="C258" s="124"/>
      <c r="D258" s="124"/>
      <c r="E258" s="124"/>
      <c r="F258" s="124"/>
      <c r="G258" s="124"/>
      <c r="H258" s="124"/>
      <c r="I258" s="125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</row>
    <row r="259" spans="1:22" ht="21" customHeight="1" x14ac:dyDescent="0.15">
      <c r="A259" s="123"/>
      <c r="B259" s="124"/>
      <c r="C259" s="124"/>
      <c r="D259" s="124"/>
      <c r="E259" s="124"/>
      <c r="F259" s="124"/>
      <c r="G259" s="124"/>
      <c r="H259" s="124"/>
      <c r="I259" s="125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</row>
    <row r="260" spans="1:22" ht="21" customHeight="1" x14ac:dyDescent="0.15">
      <c r="A260" s="123"/>
      <c r="B260" s="124"/>
      <c r="C260" s="124"/>
      <c r="D260" s="124"/>
      <c r="E260" s="124"/>
      <c r="F260" s="124"/>
      <c r="G260" s="124"/>
      <c r="H260" s="124"/>
      <c r="I260" s="125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</row>
    <row r="261" spans="1:22" ht="21" customHeight="1" x14ac:dyDescent="0.15">
      <c r="A261" s="123"/>
      <c r="B261" s="124"/>
      <c r="C261" s="124"/>
      <c r="D261" s="124"/>
      <c r="E261" s="124"/>
      <c r="F261" s="124"/>
      <c r="G261" s="124"/>
      <c r="H261" s="124"/>
      <c r="I261" s="125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</row>
    <row r="262" spans="1:22" ht="21" customHeight="1" x14ac:dyDescent="0.15">
      <c r="A262" s="123"/>
      <c r="B262" s="124"/>
      <c r="C262" s="124"/>
      <c r="D262" s="124"/>
      <c r="E262" s="124"/>
      <c r="F262" s="124"/>
      <c r="G262" s="124"/>
      <c r="H262" s="124"/>
      <c r="I262" s="125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</row>
    <row r="263" spans="1:22" ht="21" customHeight="1" x14ac:dyDescent="0.15">
      <c r="A263" s="123"/>
      <c r="B263" s="124"/>
      <c r="C263" s="124"/>
      <c r="D263" s="124"/>
      <c r="E263" s="124"/>
      <c r="F263" s="124"/>
      <c r="G263" s="124"/>
      <c r="H263" s="124"/>
      <c r="I263" s="125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</row>
    <row r="264" spans="1:22" ht="21" customHeight="1" x14ac:dyDescent="0.15">
      <c r="A264" s="123"/>
      <c r="B264" s="124"/>
      <c r="C264" s="124"/>
      <c r="D264" s="124"/>
      <c r="E264" s="124"/>
      <c r="F264" s="124"/>
      <c r="G264" s="124"/>
      <c r="H264" s="124"/>
      <c r="I264" s="125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</row>
    <row r="265" spans="1:22" ht="21" customHeight="1" x14ac:dyDescent="0.15">
      <c r="A265" s="123"/>
      <c r="B265" s="124"/>
      <c r="C265" s="124"/>
      <c r="D265" s="124"/>
      <c r="E265" s="124"/>
      <c r="F265" s="124"/>
      <c r="G265" s="124"/>
      <c r="H265" s="124"/>
      <c r="I265" s="125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</row>
    <row r="266" spans="1:22" ht="21" customHeight="1" x14ac:dyDescent="0.15">
      <c r="A266" s="123"/>
      <c r="B266" s="124"/>
      <c r="C266" s="124"/>
      <c r="D266" s="124"/>
      <c r="E266" s="124"/>
      <c r="F266" s="124"/>
      <c r="G266" s="124"/>
      <c r="H266" s="124"/>
      <c r="I266" s="125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</row>
    <row r="267" spans="1:22" ht="21" customHeight="1" x14ac:dyDescent="0.15">
      <c r="A267" s="123"/>
      <c r="B267" s="124"/>
      <c r="C267" s="124"/>
      <c r="D267" s="124"/>
      <c r="E267" s="124"/>
      <c r="F267" s="124"/>
      <c r="G267" s="124"/>
      <c r="H267" s="124"/>
      <c r="I267" s="125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</row>
    <row r="268" spans="1:22" ht="21" customHeight="1" x14ac:dyDescent="0.15">
      <c r="A268" s="123"/>
      <c r="B268" s="124"/>
      <c r="C268" s="124"/>
      <c r="D268" s="124"/>
      <c r="E268" s="124"/>
      <c r="F268" s="124"/>
      <c r="G268" s="124"/>
      <c r="H268" s="124"/>
      <c r="I268" s="125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</row>
    <row r="269" spans="1:22" ht="21" customHeight="1" x14ac:dyDescent="0.15">
      <c r="A269" s="123"/>
      <c r="B269" s="124"/>
      <c r="C269" s="124"/>
      <c r="D269" s="124"/>
      <c r="E269" s="124"/>
      <c r="F269" s="124"/>
      <c r="G269" s="124"/>
      <c r="H269" s="124"/>
      <c r="I269" s="125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</row>
    <row r="270" spans="1:22" ht="21" customHeight="1" x14ac:dyDescent="0.15">
      <c r="A270" s="123"/>
      <c r="B270" s="124"/>
      <c r="C270" s="124"/>
      <c r="D270" s="124"/>
      <c r="E270" s="124"/>
      <c r="F270" s="124"/>
      <c r="G270" s="124"/>
      <c r="H270" s="124"/>
      <c r="I270" s="125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</row>
    <row r="271" spans="1:22" ht="21" customHeight="1" x14ac:dyDescent="0.15">
      <c r="A271" s="123"/>
      <c r="B271" s="124"/>
      <c r="C271" s="124"/>
      <c r="D271" s="124"/>
      <c r="E271" s="124"/>
      <c r="F271" s="124"/>
      <c r="G271" s="124"/>
      <c r="H271" s="124"/>
      <c r="I271" s="125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</row>
    <row r="272" spans="1:22" ht="21" customHeight="1" x14ac:dyDescent="0.15">
      <c r="A272" s="123"/>
      <c r="B272" s="124"/>
      <c r="C272" s="124"/>
      <c r="D272" s="124"/>
      <c r="E272" s="124"/>
      <c r="F272" s="124"/>
      <c r="G272" s="124"/>
      <c r="H272" s="124"/>
      <c r="I272" s="125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</row>
    <row r="273" spans="1:22" ht="21" customHeight="1" x14ac:dyDescent="0.15">
      <c r="A273" s="123"/>
      <c r="B273" s="124"/>
      <c r="C273" s="124"/>
      <c r="D273" s="124"/>
      <c r="E273" s="124"/>
      <c r="F273" s="124"/>
      <c r="G273" s="124"/>
      <c r="H273" s="124"/>
      <c r="I273" s="125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</row>
    <row r="274" spans="1:22" ht="21" customHeight="1" x14ac:dyDescent="0.15">
      <c r="A274" s="123"/>
      <c r="B274" s="124"/>
      <c r="C274" s="124"/>
      <c r="D274" s="124"/>
      <c r="E274" s="124"/>
      <c r="F274" s="124"/>
      <c r="G274" s="124"/>
      <c r="H274" s="124"/>
      <c r="I274" s="125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</row>
    <row r="275" spans="1:22" ht="21" customHeight="1" x14ac:dyDescent="0.15">
      <c r="A275" s="123"/>
      <c r="B275" s="124"/>
      <c r="C275" s="124"/>
      <c r="D275" s="124"/>
      <c r="E275" s="124"/>
      <c r="F275" s="124"/>
      <c r="G275" s="124"/>
      <c r="H275" s="124"/>
      <c r="I275" s="125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</row>
    <row r="276" spans="1:22" ht="21" customHeight="1" x14ac:dyDescent="0.15">
      <c r="A276" s="123"/>
      <c r="B276" s="124"/>
      <c r="C276" s="124"/>
      <c r="D276" s="124"/>
      <c r="E276" s="124"/>
      <c r="F276" s="124"/>
      <c r="G276" s="124"/>
      <c r="H276" s="124"/>
      <c r="I276" s="125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</row>
    <row r="277" spans="1:22" ht="21" customHeight="1" x14ac:dyDescent="0.15">
      <c r="A277" s="123"/>
      <c r="B277" s="124"/>
      <c r="C277" s="124"/>
      <c r="D277" s="124"/>
      <c r="E277" s="124"/>
      <c r="F277" s="124"/>
      <c r="G277" s="124"/>
      <c r="H277" s="124"/>
      <c r="I277" s="125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</row>
    <row r="278" spans="1:22" ht="21" customHeight="1" x14ac:dyDescent="0.15">
      <c r="A278" s="123"/>
      <c r="B278" s="124"/>
      <c r="C278" s="124"/>
      <c r="D278" s="124"/>
      <c r="E278" s="124"/>
      <c r="F278" s="124"/>
      <c r="G278" s="124"/>
      <c r="H278" s="124"/>
      <c r="I278" s="125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</row>
    <row r="279" spans="1:22" ht="21" customHeight="1" x14ac:dyDescent="0.15">
      <c r="A279" s="123"/>
      <c r="B279" s="124"/>
      <c r="C279" s="124"/>
      <c r="D279" s="124"/>
      <c r="E279" s="124"/>
      <c r="F279" s="124"/>
      <c r="G279" s="124"/>
      <c r="H279" s="124"/>
      <c r="I279" s="125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</row>
    <row r="280" spans="1:22" ht="21" customHeight="1" x14ac:dyDescent="0.15">
      <c r="A280" s="123"/>
      <c r="B280" s="124"/>
      <c r="C280" s="124"/>
      <c r="D280" s="124"/>
      <c r="E280" s="124"/>
      <c r="F280" s="124"/>
      <c r="G280" s="124"/>
      <c r="H280" s="124"/>
      <c r="I280" s="125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</row>
    <row r="281" spans="1:22" ht="21" customHeight="1" x14ac:dyDescent="0.15">
      <c r="A281" s="123"/>
      <c r="B281" s="124"/>
      <c r="C281" s="124"/>
      <c r="D281" s="124"/>
      <c r="E281" s="124"/>
      <c r="F281" s="124"/>
      <c r="G281" s="124"/>
      <c r="H281" s="124"/>
      <c r="I281" s="125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</row>
    <row r="282" spans="1:22" ht="21" customHeight="1" x14ac:dyDescent="0.15">
      <c r="A282" s="123"/>
      <c r="B282" s="124"/>
      <c r="C282" s="124"/>
      <c r="D282" s="124"/>
      <c r="E282" s="124"/>
      <c r="F282" s="124"/>
      <c r="G282" s="124"/>
      <c r="H282" s="124"/>
      <c r="I282" s="125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</row>
    <row r="283" spans="1:22" ht="21" customHeight="1" x14ac:dyDescent="0.15">
      <c r="A283" s="123"/>
      <c r="B283" s="124"/>
      <c r="C283" s="124"/>
      <c r="D283" s="124"/>
      <c r="E283" s="124"/>
      <c r="F283" s="124"/>
      <c r="G283" s="124"/>
      <c r="H283" s="124"/>
      <c r="I283" s="125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</row>
    <row r="284" spans="1:22" ht="21" customHeight="1" x14ac:dyDescent="0.15">
      <c r="A284" s="123"/>
      <c r="B284" s="124"/>
      <c r="C284" s="124"/>
      <c r="D284" s="124"/>
      <c r="E284" s="124"/>
      <c r="F284" s="124"/>
      <c r="G284" s="124"/>
      <c r="H284" s="124"/>
      <c r="I284" s="125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</row>
    <row r="285" spans="1:22" ht="21" customHeight="1" x14ac:dyDescent="0.15">
      <c r="A285" s="123"/>
      <c r="B285" s="124"/>
      <c r="C285" s="124"/>
      <c r="D285" s="124"/>
      <c r="E285" s="124"/>
      <c r="F285" s="124"/>
      <c r="G285" s="124"/>
      <c r="H285" s="124"/>
      <c r="I285" s="125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</row>
    <row r="286" spans="1:22" ht="21" customHeight="1" x14ac:dyDescent="0.15">
      <c r="A286" s="123"/>
      <c r="B286" s="124"/>
      <c r="C286" s="124"/>
      <c r="D286" s="124"/>
      <c r="E286" s="124"/>
      <c r="F286" s="124"/>
      <c r="G286" s="124"/>
      <c r="H286" s="124"/>
      <c r="I286" s="125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</row>
    <row r="287" spans="1:22" ht="21" customHeight="1" x14ac:dyDescent="0.15">
      <c r="A287" s="123"/>
      <c r="B287" s="124"/>
      <c r="C287" s="124"/>
      <c r="D287" s="124"/>
      <c r="E287" s="124"/>
      <c r="F287" s="124"/>
      <c r="G287" s="124"/>
      <c r="H287" s="124"/>
      <c r="I287" s="125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</row>
    <row r="288" spans="1:22" ht="21" customHeight="1" x14ac:dyDescent="0.15">
      <c r="A288" s="123"/>
      <c r="B288" s="124"/>
      <c r="C288" s="124"/>
      <c r="D288" s="124"/>
      <c r="E288" s="124"/>
      <c r="F288" s="124"/>
      <c r="G288" s="124"/>
      <c r="H288" s="124"/>
      <c r="I288" s="125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</row>
    <row r="289" spans="1:22" ht="21" customHeight="1" x14ac:dyDescent="0.15">
      <c r="A289" s="123"/>
      <c r="B289" s="124"/>
      <c r="C289" s="124"/>
      <c r="D289" s="124"/>
      <c r="E289" s="124"/>
      <c r="F289" s="124"/>
      <c r="G289" s="124"/>
      <c r="H289" s="124"/>
      <c r="I289" s="125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</row>
    <row r="290" spans="1:22" ht="21" customHeight="1" x14ac:dyDescent="0.15">
      <c r="A290" s="123"/>
      <c r="B290" s="124"/>
      <c r="C290" s="124"/>
      <c r="D290" s="124"/>
      <c r="E290" s="124"/>
      <c r="F290" s="124"/>
      <c r="G290" s="124"/>
      <c r="H290" s="124"/>
      <c r="I290" s="125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</row>
    <row r="291" spans="1:22" ht="21" customHeight="1" x14ac:dyDescent="0.15">
      <c r="A291" s="123"/>
      <c r="B291" s="124"/>
      <c r="C291" s="124"/>
      <c r="D291" s="124"/>
      <c r="E291" s="124"/>
      <c r="F291" s="124"/>
      <c r="G291" s="124"/>
      <c r="H291" s="124"/>
      <c r="I291" s="125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</row>
    <row r="292" spans="1:22" ht="21" customHeight="1" x14ac:dyDescent="0.15">
      <c r="A292" s="123"/>
      <c r="B292" s="124"/>
      <c r="C292" s="124"/>
      <c r="D292" s="124"/>
      <c r="E292" s="124"/>
      <c r="F292" s="124"/>
      <c r="G292" s="124"/>
      <c r="H292" s="124"/>
      <c r="I292" s="125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</row>
    <row r="293" spans="1:22" ht="21" customHeight="1" x14ac:dyDescent="0.15">
      <c r="A293" s="123"/>
      <c r="B293" s="124"/>
      <c r="C293" s="124"/>
      <c r="D293" s="124"/>
      <c r="E293" s="124"/>
      <c r="F293" s="124"/>
      <c r="G293" s="124"/>
      <c r="H293" s="124"/>
      <c r="I293" s="125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</row>
    <row r="294" spans="1:22" ht="21" customHeight="1" x14ac:dyDescent="0.15">
      <c r="A294" s="123"/>
      <c r="B294" s="124"/>
      <c r="C294" s="124"/>
      <c r="D294" s="124"/>
      <c r="E294" s="124"/>
      <c r="F294" s="124"/>
      <c r="G294" s="124"/>
      <c r="H294" s="124"/>
      <c r="I294" s="125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</row>
    <row r="295" spans="1:22" ht="21" customHeight="1" x14ac:dyDescent="0.15">
      <c r="A295" s="123"/>
      <c r="B295" s="124"/>
      <c r="C295" s="124"/>
      <c r="D295" s="124"/>
      <c r="E295" s="124"/>
      <c r="F295" s="124"/>
      <c r="G295" s="124"/>
      <c r="H295" s="124"/>
      <c r="I295" s="125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</row>
    <row r="296" spans="1:22" ht="21" customHeight="1" x14ac:dyDescent="0.15">
      <c r="A296" s="123"/>
      <c r="B296" s="124"/>
      <c r="C296" s="124"/>
      <c r="D296" s="124"/>
      <c r="E296" s="124"/>
      <c r="F296" s="124"/>
      <c r="G296" s="124"/>
      <c r="H296" s="124"/>
      <c r="I296" s="125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</row>
    <row r="297" spans="1:22" ht="21" customHeight="1" x14ac:dyDescent="0.15">
      <c r="A297" s="123"/>
      <c r="B297" s="124"/>
      <c r="C297" s="124"/>
      <c r="D297" s="124"/>
      <c r="E297" s="124"/>
      <c r="F297" s="124"/>
      <c r="G297" s="124"/>
      <c r="H297" s="124"/>
      <c r="I297" s="125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</row>
    <row r="298" spans="1:22" ht="21" customHeight="1" x14ac:dyDescent="0.15">
      <c r="A298" s="123"/>
      <c r="B298" s="124"/>
      <c r="C298" s="124"/>
      <c r="D298" s="124"/>
      <c r="E298" s="124"/>
      <c r="F298" s="124"/>
      <c r="G298" s="124"/>
      <c r="H298" s="124"/>
      <c r="I298" s="125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</row>
    <row r="299" spans="1:22" ht="21" customHeight="1" x14ac:dyDescent="0.15">
      <c r="A299" s="123"/>
      <c r="B299" s="124"/>
      <c r="C299" s="124"/>
      <c r="D299" s="124"/>
      <c r="E299" s="124"/>
      <c r="F299" s="124"/>
      <c r="G299" s="124"/>
      <c r="H299" s="124"/>
      <c r="I299" s="125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</row>
    <row r="300" spans="1:22" ht="21" customHeight="1" x14ac:dyDescent="0.15">
      <c r="A300" s="123"/>
      <c r="B300" s="124"/>
      <c r="C300" s="124"/>
      <c r="D300" s="124"/>
      <c r="E300" s="124"/>
      <c r="F300" s="124"/>
      <c r="G300" s="124"/>
      <c r="H300" s="124"/>
      <c r="I300" s="125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</row>
    <row r="301" spans="1:22" ht="21" customHeight="1" x14ac:dyDescent="0.15">
      <c r="A301" s="123"/>
      <c r="B301" s="124"/>
      <c r="C301" s="124"/>
      <c r="D301" s="124"/>
      <c r="E301" s="124"/>
      <c r="F301" s="124"/>
      <c r="G301" s="124"/>
      <c r="H301" s="124"/>
      <c r="I301" s="125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</row>
    <row r="302" spans="1:22" ht="21" customHeight="1" x14ac:dyDescent="0.15">
      <c r="A302" s="123"/>
      <c r="B302" s="124"/>
      <c r="C302" s="124"/>
      <c r="D302" s="124"/>
      <c r="E302" s="124"/>
      <c r="F302" s="124"/>
      <c r="G302" s="124"/>
      <c r="H302" s="124"/>
      <c r="I302" s="125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</row>
    <row r="303" spans="1:22" ht="21" customHeight="1" x14ac:dyDescent="0.15">
      <c r="A303" s="123"/>
      <c r="B303" s="124"/>
      <c r="C303" s="124"/>
      <c r="D303" s="124"/>
      <c r="E303" s="124"/>
      <c r="F303" s="124"/>
      <c r="G303" s="124"/>
      <c r="H303" s="124"/>
      <c r="I303" s="125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</row>
    <row r="304" spans="1:22" ht="21" customHeight="1" x14ac:dyDescent="0.15">
      <c r="A304" s="123"/>
      <c r="B304" s="124"/>
      <c r="C304" s="124"/>
      <c r="D304" s="124"/>
      <c r="E304" s="124"/>
      <c r="F304" s="124"/>
      <c r="G304" s="124"/>
      <c r="H304" s="124"/>
      <c r="I304" s="125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</row>
    <row r="305" spans="1:22" ht="21" customHeight="1" x14ac:dyDescent="0.15">
      <c r="A305" s="123"/>
      <c r="B305" s="124"/>
      <c r="C305" s="124"/>
      <c r="D305" s="124"/>
      <c r="E305" s="124"/>
      <c r="F305" s="124"/>
      <c r="G305" s="124"/>
      <c r="H305" s="124"/>
      <c r="I305" s="125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</row>
    <row r="306" spans="1:22" ht="21" customHeight="1" x14ac:dyDescent="0.15">
      <c r="A306" s="123"/>
      <c r="B306" s="124"/>
      <c r="C306" s="124"/>
      <c r="D306" s="124"/>
      <c r="E306" s="124"/>
      <c r="F306" s="124"/>
      <c r="G306" s="124"/>
      <c r="H306" s="124"/>
      <c r="I306" s="125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</row>
    <row r="307" spans="1:22" ht="21" customHeight="1" x14ac:dyDescent="0.15">
      <c r="A307" s="123"/>
      <c r="B307" s="124"/>
      <c r="C307" s="124"/>
      <c r="D307" s="124"/>
      <c r="E307" s="124"/>
      <c r="F307" s="124"/>
      <c r="G307" s="124"/>
      <c r="H307" s="124"/>
      <c r="I307" s="125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</row>
    <row r="308" spans="1:22" ht="21" customHeight="1" x14ac:dyDescent="0.15">
      <c r="A308" s="123"/>
      <c r="B308" s="124"/>
      <c r="C308" s="124"/>
      <c r="D308" s="124"/>
      <c r="E308" s="124"/>
      <c r="F308" s="124"/>
      <c r="G308" s="124"/>
      <c r="H308" s="124"/>
      <c r="I308" s="125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</row>
    <row r="309" spans="1:22" ht="21" customHeight="1" x14ac:dyDescent="0.15">
      <c r="A309" s="123"/>
      <c r="B309" s="124"/>
      <c r="C309" s="124"/>
      <c r="D309" s="124"/>
      <c r="E309" s="124"/>
      <c r="F309" s="124"/>
      <c r="G309" s="124"/>
      <c r="H309" s="124"/>
      <c r="I309" s="125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</row>
    <row r="310" spans="1:22" ht="21" customHeight="1" x14ac:dyDescent="0.15">
      <c r="A310" s="123"/>
      <c r="B310" s="124"/>
      <c r="C310" s="124"/>
      <c r="D310" s="124"/>
      <c r="E310" s="124"/>
      <c r="F310" s="124"/>
      <c r="G310" s="124"/>
      <c r="H310" s="124"/>
      <c r="I310" s="125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</row>
    <row r="311" spans="1:22" ht="21" customHeight="1" x14ac:dyDescent="0.15">
      <c r="A311" s="123"/>
      <c r="B311" s="124"/>
      <c r="C311" s="124"/>
      <c r="D311" s="124"/>
      <c r="E311" s="124"/>
      <c r="F311" s="124"/>
      <c r="G311" s="124"/>
      <c r="H311" s="124"/>
      <c r="I311" s="125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</row>
    <row r="312" spans="1:22" ht="21" customHeight="1" x14ac:dyDescent="0.15">
      <c r="A312" s="123"/>
      <c r="B312" s="124"/>
      <c r="C312" s="124"/>
      <c r="D312" s="124"/>
      <c r="E312" s="124"/>
      <c r="F312" s="124"/>
      <c r="G312" s="124"/>
      <c r="H312" s="124"/>
      <c r="I312" s="125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</row>
    <row r="313" spans="1:22" ht="21" customHeight="1" x14ac:dyDescent="0.15">
      <c r="A313" s="123"/>
      <c r="B313" s="124"/>
      <c r="C313" s="124"/>
      <c r="D313" s="124"/>
      <c r="E313" s="124"/>
      <c r="F313" s="124"/>
      <c r="G313" s="124"/>
      <c r="H313" s="124"/>
      <c r="I313" s="125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</row>
    <row r="314" spans="1:22" ht="21" customHeight="1" x14ac:dyDescent="0.15">
      <c r="A314" s="123"/>
      <c r="B314" s="124"/>
      <c r="C314" s="124"/>
      <c r="D314" s="124"/>
      <c r="E314" s="124"/>
      <c r="F314" s="124"/>
      <c r="G314" s="124"/>
      <c r="H314" s="124"/>
      <c r="I314" s="125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</row>
    <row r="315" spans="1:22" ht="21" customHeight="1" x14ac:dyDescent="0.15">
      <c r="A315" s="123"/>
      <c r="B315" s="124"/>
      <c r="C315" s="124"/>
      <c r="D315" s="124"/>
      <c r="E315" s="124"/>
      <c r="F315" s="124"/>
      <c r="G315" s="124"/>
      <c r="H315" s="124"/>
      <c r="I315" s="125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</row>
    <row r="316" spans="1:22" ht="21" customHeight="1" x14ac:dyDescent="0.15">
      <c r="A316" s="123"/>
      <c r="B316" s="124"/>
      <c r="C316" s="124"/>
      <c r="D316" s="124"/>
      <c r="E316" s="124"/>
      <c r="F316" s="124"/>
      <c r="G316" s="124"/>
      <c r="H316" s="124"/>
      <c r="I316" s="125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</row>
    <row r="317" spans="1:22" ht="21" customHeight="1" x14ac:dyDescent="0.15">
      <c r="A317" s="123"/>
      <c r="B317" s="124"/>
      <c r="C317" s="124"/>
      <c r="D317" s="124"/>
      <c r="E317" s="124"/>
      <c r="F317" s="124"/>
      <c r="G317" s="124"/>
      <c r="H317" s="124"/>
      <c r="I317" s="125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</row>
    <row r="318" spans="1:22" ht="21" customHeight="1" x14ac:dyDescent="0.15">
      <c r="A318" s="123"/>
      <c r="B318" s="124"/>
      <c r="C318" s="124"/>
      <c r="D318" s="124"/>
      <c r="E318" s="124"/>
      <c r="F318" s="124"/>
      <c r="G318" s="124"/>
      <c r="H318" s="124"/>
      <c r="I318" s="125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</row>
    <row r="319" spans="1:22" ht="21" customHeight="1" x14ac:dyDescent="0.15">
      <c r="A319" s="123"/>
      <c r="B319" s="124"/>
      <c r="C319" s="124"/>
      <c r="D319" s="124"/>
      <c r="E319" s="124"/>
      <c r="F319" s="124"/>
      <c r="G319" s="124"/>
      <c r="H319" s="124"/>
      <c r="I319" s="125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</row>
    <row r="320" spans="1:22" ht="21" customHeight="1" x14ac:dyDescent="0.15">
      <c r="A320" s="123"/>
      <c r="B320" s="124"/>
      <c r="C320" s="124"/>
      <c r="D320" s="124"/>
      <c r="E320" s="124"/>
      <c r="F320" s="124"/>
      <c r="G320" s="124"/>
      <c r="H320" s="124"/>
      <c r="I320" s="125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</row>
    <row r="321" spans="1:22" ht="21" customHeight="1" x14ac:dyDescent="0.15">
      <c r="A321" s="123"/>
      <c r="B321" s="124"/>
      <c r="C321" s="124"/>
      <c r="D321" s="124"/>
      <c r="E321" s="124"/>
      <c r="F321" s="124"/>
      <c r="G321" s="124"/>
      <c r="H321" s="124"/>
      <c r="I321" s="125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</row>
    <row r="322" spans="1:22" ht="21" customHeight="1" x14ac:dyDescent="0.15">
      <c r="A322" s="123"/>
      <c r="B322" s="124"/>
      <c r="C322" s="124"/>
      <c r="D322" s="124"/>
      <c r="E322" s="124"/>
      <c r="F322" s="124"/>
      <c r="G322" s="124"/>
      <c r="H322" s="124"/>
      <c r="I322" s="125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</row>
    <row r="323" spans="1:22" ht="21" customHeight="1" x14ac:dyDescent="0.15">
      <c r="A323" s="123"/>
      <c r="B323" s="124"/>
      <c r="C323" s="124"/>
      <c r="D323" s="124"/>
      <c r="E323" s="124"/>
      <c r="F323" s="124"/>
      <c r="G323" s="124"/>
      <c r="H323" s="124"/>
      <c r="I323" s="125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</row>
    <row r="324" spans="1:22" ht="21" customHeight="1" x14ac:dyDescent="0.15">
      <c r="A324" s="123"/>
      <c r="B324" s="124"/>
      <c r="C324" s="124"/>
      <c r="D324" s="124"/>
      <c r="E324" s="124"/>
      <c r="F324" s="124"/>
      <c r="G324" s="124"/>
      <c r="H324" s="124"/>
      <c r="I324" s="125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</row>
    <row r="325" spans="1:22" ht="21" customHeight="1" x14ac:dyDescent="0.15">
      <c r="A325" s="123"/>
      <c r="B325" s="124"/>
      <c r="C325" s="124"/>
      <c r="D325" s="124"/>
      <c r="E325" s="124"/>
      <c r="F325" s="124"/>
      <c r="G325" s="124"/>
      <c r="H325" s="124"/>
      <c r="I325" s="125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</row>
    <row r="326" spans="1:22" ht="21" customHeight="1" x14ac:dyDescent="0.15">
      <c r="A326" s="123"/>
      <c r="B326" s="124"/>
      <c r="C326" s="124"/>
      <c r="D326" s="124"/>
      <c r="E326" s="124"/>
      <c r="F326" s="124"/>
      <c r="G326" s="124"/>
      <c r="H326" s="124"/>
      <c r="I326" s="125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</row>
    <row r="327" spans="1:22" ht="21" customHeight="1" x14ac:dyDescent="0.15">
      <c r="A327" s="123"/>
      <c r="B327" s="124"/>
      <c r="C327" s="124"/>
      <c r="D327" s="124"/>
      <c r="E327" s="124"/>
      <c r="F327" s="124"/>
      <c r="G327" s="124"/>
      <c r="H327" s="124"/>
      <c r="I327" s="125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</row>
    <row r="328" spans="1:22" ht="21" customHeight="1" x14ac:dyDescent="0.15">
      <c r="A328" s="123"/>
      <c r="B328" s="124"/>
      <c r="C328" s="124"/>
      <c r="D328" s="124"/>
      <c r="E328" s="124"/>
      <c r="F328" s="124"/>
      <c r="G328" s="124"/>
      <c r="H328" s="124"/>
      <c r="I328" s="125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</row>
    <row r="329" spans="1:22" ht="21" customHeight="1" x14ac:dyDescent="0.15">
      <c r="A329" s="123"/>
      <c r="B329" s="124"/>
      <c r="C329" s="124"/>
      <c r="D329" s="124"/>
      <c r="E329" s="124"/>
      <c r="F329" s="124"/>
      <c r="G329" s="124"/>
      <c r="H329" s="124"/>
      <c r="I329" s="125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</row>
    <row r="330" spans="1:22" ht="21" customHeight="1" x14ac:dyDescent="0.15">
      <c r="A330" s="123"/>
      <c r="B330" s="124"/>
      <c r="C330" s="124"/>
      <c r="D330" s="124"/>
      <c r="E330" s="124"/>
      <c r="F330" s="124"/>
      <c r="G330" s="124"/>
      <c r="H330" s="124"/>
      <c r="I330" s="125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</row>
    <row r="331" spans="1:22" ht="21" customHeight="1" x14ac:dyDescent="0.15">
      <c r="A331" s="123"/>
      <c r="B331" s="124"/>
      <c r="C331" s="124"/>
      <c r="D331" s="124"/>
      <c r="E331" s="124"/>
      <c r="F331" s="124"/>
      <c r="G331" s="124"/>
      <c r="H331" s="124"/>
      <c r="I331" s="125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</row>
    <row r="332" spans="1:22" ht="21" customHeight="1" x14ac:dyDescent="0.15">
      <c r="A332" s="123"/>
      <c r="B332" s="124"/>
      <c r="C332" s="124"/>
      <c r="D332" s="124"/>
      <c r="E332" s="124"/>
      <c r="F332" s="124"/>
      <c r="G332" s="124"/>
      <c r="H332" s="124"/>
      <c r="I332" s="125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</row>
    <row r="333" spans="1:22" ht="21" customHeight="1" x14ac:dyDescent="0.15">
      <c r="A333" s="123"/>
      <c r="B333" s="124"/>
      <c r="C333" s="124"/>
      <c r="D333" s="124"/>
      <c r="E333" s="124"/>
      <c r="F333" s="124"/>
      <c r="G333" s="124"/>
      <c r="H333" s="124"/>
      <c r="I333" s="125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</row>
    <row r="334" spans="1:22" ht="21" customHeight="1" x14ac:dyDescent="0.15">
      <c r="A334" s="123"/>
      <c r="B334" s="124"/>
      <c r="C334" s="124"/>
      <c r="D334" s="124"/>
      <c r="E334" s="124"/>
      <c r="F334" s="124"/>
      <c r="G334" s="124"/>
      <c r="H334" s="124"/>
      <c r="I334" s="125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</row>
    <row r="335" spans="1:22" ht="21" customHeight="1" x14ac:dyDescent="0.15">
      <c r="A335" s="123"/>
      <c r="B335" s="124"/>
      <c r="C335" s="124"/>
      <c r="D335" s="124"/>
      <c r="E335" s="124"/>
      <c r="F335" s="124"/>
      <c r="G335" s="124"/>
      <c r="H335" s="124"/>
      <c r="I335" s="125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</row>
    <row r="336" spans="1:22" ht="21" customHeight="1" x14ac:dyDescent="0.15">
      <c r="A336" s="123"/>
      <c r="B336" s="124"/>
      <c r="C336" s="124"/>
      <c r="D336" s="124"/>
      <c r="E336" s="124"/>
      <c r="F336" s="124"/>
      <c r="G336" s="124"/>
      <c r="H336" s="124"/>
      <c r="I336" s="125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</row>
    <row r="337" spans="1:22" ht="21" customHeight="1" x14ac:dyDescent="0.15">
      <c r="A337" s="123"/>
      <c r="B337" s="124"/>
      <c r="C337" s="124"/>
      <c r="D337" s="124"/>
      <c r="E337" s="124"/>
      <c r="F337" s="124"/>
      <c r="G337" s="124"/>
      <c r="H337" s="124"/>
      <c r="I337" s="125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</row>
    <row r="338" spans="1:22" ht="21" customHeight="1" x14ac:dyDescent="0.15">
      <c r="A338" s="123"/>
      <c r="B338" s="124"/>
      <c r="C338" s="124"/>
      <c r="D338" s="124"/>
      <c r="E338" s="124"/>
      <c r="F338" s="124"/>
      <c r="G338" s="124"/>
      <c r="H338" s="124"/>
      <c r="I338" s="125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</row>
    <row r="339" spans="1:22" ht="21" customHeight="1" x14ac:dyDescent="0.15">
      <c r="A339" s="123"/>
      <c r="B339" s="124"/>
      <c r="C339" s="124"/>
      <c r="D339" s="124"/>
      <c r="E339" s="124"/>
      <c r="F339" s="124"/>
      <c r="G339" s="124"/>
      <c r="H339" s="124"/>
      <c r="I339" s="125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</row>
    <row r="340" spans="1:22" ht="21" customHeight="1" x14ac:dyDescent="0.15">
      <c r="A340" s="123"/>
      <c r="B340" s="124"/>
      <c r="C340" s="124"/>
      <c r="D340" s="124"/>
      <c r="E340" s="124"/>
      <c r="F340" s="124"/>
      <c r="G340" s="124"/>
      <c r="H340" s="124"/>
      <c r="I340" s="125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</row>
    <row r="341" spans="1:22" ht="21" customHeight="1" x14ac:dyDescent="0.15">
      <c r="A341" s="123"/>
      <c r="B341" s="124"/>
      <c r="C341" s="124"/>
      <c r="D341" s="124"/>
      <c r="E341" s="124"/>
      <c r="F341" s="124"/>
      <c r="G341" s="124"/>
      <c r="H341" s="124"/>
      <c r="I341" s="125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</row>
    <row r="342" spans="1:22" ht="21" customHeight="1" x14ac:dyDescent="0.15">
      <c r="A342" s="123"/>
      <c r="B342" s="124"/>
      <c r="C342" s="124"/>
      <c r="D342" s="124"/>
      <c r="E342" s="124"/>
      <c r="F342" s="124"/>
      <c r="G342" s="124"/>
      <c r="H342" s="124"/>
      <c r="I342" s="125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</row>
    <row r="343" spans="1:22" ht="21" customHeight="1" x14ac:dyDescent="0.15">
      <c r="A343" s="123"/>
      <c r="B343" s="124"/>
      <c r="C343" s="124"/>
      <c r="D343" s="124"/>
      <c r="E343" s="124"/>
      <c r="F343" s="124"/>
      <c r="G343" s="124"/>
      <c r="H343" s="124"/>
      <c r="I343" s="125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</row>
    <row r="344" spans="1:22" ht="21" customHeight="1" x14ac:dyDescent="0.15">
      <c r="A344" s="123"/>
      <c r="B344" s="124"/>
      <c r="C344" s="124"/>
      <c r="D344" s="124"/>
      <c r="E344" s="124"/>
      <c r="F344" s="124"/>
      <c r="G344" s="124"/>
      <c r="H344" s="124"/>
      <c r="I344" s="125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</row>
    <row r="345" spans="1:22" ht="21" customHeight="1" x14ac:dyDescent="0.15">
      <c r="A345" s="123"/>
      <c r="B345" s="124"/>
      <c r="C345" s="124"/>
      <c r="D345" s="124"/>
      <c r="E345" s="124"/>
      <c r="F345" s="124"/>
      <c r="G345" s="124"/>
      <c r="H345" s="124"/>
      <c r="I345" s="125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</row>
    <row r="346" spans="1:22" ht="21" customHeight="1" x14ac:dyDescent="0.15">
      <c r="A346" s="123"/>
      <c r="B346" s="124"/>
      <c r="C346" s="124"/>
      <c r="D346" s="124"/>
      <c r="E346" s="124"/>
      <c r="F346" s="124"/>
      <c r="G346" s="124"/>
      <c r="H346" s="124"/>
      <c r="I346" s="125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</row>
    <row r="347" spans="1:22" ht="21" customHeight="1" x14ac:dyDescent="0.15">
      <c r="A347" s="123"/>
      <c r="B347" s="124"/>
      <c r="C347" s="124"/>
      <c r="D347" s="124"/>
      <c r="E347" s="124"/>
      <c r="F347" s="124"/>
      <c r="G347" s="124"/>
      <c r="H347" s="124"/>
      <c r="I347" s="125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</row>
    <row r="348" spans="1:22" ht="21" customHeight="1" x14ac:dyDescent="0.15">
      <c r="A348" s="123"/>
      <c r="B348" s="124"/>
      <c r="C348" s="124"/>
      <c r="D348" s="124"/>
      <c r="E348" s="124"/>
      <c r="F348" s="124"/>
      <c r="G348" s="124"/>
      <c r="H348" s="124"/>
      <c r="I348" s="125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</row>
    <row r="349" spans="1:22" ht="21" customHeight="1" x14ac:dyDescent="0.15">
      <c r="A349" s="123"/>
      <c r="B349" s="124"/>
      <c r="C349" s="124"/>
      <c r="D349" s="124"/>
      <c r="E349" s="124"/>
      <c r="F349" s="124"/>
      <c r="G349" s="124"/>
      <c r="H349" s="124"/>
      <c r="I349" s="125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</row>
    <row r="350" spans="1:22" ht="21" customHeight="1" x14ac:dyDescent="0.15">
      <c r="A350" s="123"/>
      <c r="B350" s="124"/>
      <c r="C350" s="124"/>
      <c r="D350" s="124"/>
      <c r="E350" s="124"/>
      <c r="F350" s="124"/>
      <c r="G350" s="124"/>
      <c r="H350" s="124"/>
      <c r="I350" s="125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</row>
    <row r="351" spans="1:22" ht="21" customHeight="1" x14ac:dyDescent="0.15">
      <c r="A351" s="123"/>
      <c r="B351" s="124"/>
      <c r="C351" s="124"/>
      <c r="D351" s="124"/>
      <c r="E351" s="124"/>
      <c r="F351" s="124"/>
      <c r="G351" s="124"/>
      <c r="H351" s="124"/>
      <c r="I351" s="125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</row>
    <row r="352" spans="1:22" ht="21" customHeight="1" x14ac:dyDescent="0.15">
      <c r="A352" s="123"/>
      <c r="B352" s="124"/>
      <c r="C352" s="124"/>
      <c r="D352" s="124"/>
      <c r="E352" s="124"/>
      <c r="F352" s="124"/>
      <c r="G352" s="124"/>
      <c r="H352" s="124"/>
      <c r="I352" s="125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</row>
    <row r="353" spans="1:22" ht="21" customHeight="1" x14ac:dyDescent="0.15">
      <c r="A353" s="123"/>
      <c r="B353" s="124"/>
      <c r="C353" s="124"/>
      <c r="D353" s="124"/>
      <c r="E353" s="124"/>
      <c r="F353" s="124"/>
      <c r="G353" s="124"/>
      <c r="H353" s="124"/>
      <c r="I353" s="125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</row>
    <row r="354" spans="1:22" ht="21" customHeight="1" x14ac:dyDescent="0.15">
      <c r="A354" s="123"/>
      <c r="B354" s="124"/>
      <c r="C354" s="124"/>
      <c r="D354" s="124"/>
      <c r="E354" s="124"/>
      <c r="F354" s="124"/>
      <c r="G354" s="124"/>
      <c r="H354" s="124"/>
      <c r="I354" s="125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</row>
    <row r="355" spans="1:22" ht="21" customHeight="1" x14ac:dyDescent="0.15">
      <c r="A355" s="123"/>
      <c r="B355" s="124"/>
      <c r="C355" s="124"/>
      <c r="D355" s="124"/>
      <c r="E355" s="124"/>
      <c r="F355" s="124"/>
      <c r="G355" s="124"/>
      <c r="H355" s="124"/>
      <c r="I355" s="125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</row>
    <row r="356" spans="1:22" ht="21" customHeight="1" x14ac:dyDescent="0.15">
      <c r="A356" s="123"/>
      <c r="B356" s="124"/>
      <c r="C356" s="124"/>
      <c r="D356" s="124"/>
      <c r="E356" s="124"/>
      <c r="F356" s="124"/>
      <c r="G356" s="124"/>
      <c r="H356" s="124"/>
      <c r="I356" s="125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</row>
    <row r="357" spans="1:22" ht="21" customHeight="1" x14ac:dyDescent="0.15">
      <c r="A357" s="123"/>
      <c r="B357" s="124"/>
      <c r="C357" s="124"/>
      <c r="D357" s="124"/>
      <c r="E357" s="124"/>
      <c r="F357" s="124"/>
      <c r="G357" s="124"/>
      <c r="H357" s="124"/>
      <c r="I357" s="125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</row>
    <row r="358" spans="1:22" ht="21" customHeight="1" x14ac:dyDescent="0.15">
      <c r="A358" s="123"/>
      <c r="B358" s="124"/>
      <c r="C358" s="124"/>
      <c r="D358" s="124"/>
      <c r="E358" s="124"/>
      <c r="F358" s="124"/>
      <c r="G358" s="124"/>
      <c r="H358" s="124"/>
      <c r="I358" s="125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</row>
    <row r="359" spans="1:22" ht="21" customHeight="1" x14ac:dyDescent="0.15">
      <c r="A359" s="123"/>
      <c r="B359" s="124"/>
      <c r="C359" s="124"/>
      <c r="D359" s="124"/>
      <c r="E359" s="124"/>
      <c r="F359" s="124"/>
      <c r="G359" s="124"/>
      <c r="H359" s="124"/>
      <c r="I359" s="125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</row>
    <row r="360" spans="1:22" ht="21" customHeight="1" x14ac:dyDescent="0.15">
      <c r="A360" s="123"/>
      <c r="B360" s="124"/>
      <c r="C360" s="124"/>
      <c r="D360" s="124"/>
      <c r="E360" s="124"/>
      <c r="F360" s="124"/>
      <c r="G360" s="124"/>
      <c r="H360" s="124"/>
      <c r="I360" s="125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</row>
    <row r="361" spans="1:22" ht="21" customHeight="1" x14ac:dyDescent="0.15">
      <c r="A361" s="123"/>
      <c r="B361" s="124"/>
      <c r="C361" s="124"/>
      <c r="D361" s="124"/>
      <c r="E361" s="124"/>
      <c r="F361" s="124"/>
      <c r="G361" s="124"/>
      <c r="H361" s="124"/>
      <c r="I361" s="125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</row>
    <row r="362" spans="1:22" ht="21" customHeight="1" x14ac:dyDescent="0.15">
      <c r="A362" s="123"/>
      <c r="B362" s="124"/>
      <c r="C362" s="124"/>
      <c r="D362" s="124"/>
      <c r="E362" s="124"/>
      <c r="F362" s="124"/>
      <c r="G362" s="124"/>
      <c r="H362" s="124"/>
      <c r="I362" s="125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</row>
    <row r="363" spans="1:22" ht="21" customHeight="1" x14ac:dyDescent="0.15">
      <c r="A363" s="123"/>
      <c r="B363" s="124"/>
      <c r="C363" s="124"/>
      <c r="D363" s="124"/>
      <c r="E363" s="124"/>
      <c r="F363" s="124"/>
      <c r="G363" s="124"/>
      <c r="H363" s="124"/>
      <c r="I363" s="125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</row>
    <row r="364" spans="1:22" ht="21" customHeight="1" x14ac:dyDescent="0.15">
      <c r="A364" s="123"/>
      <c r="B364" s="124"/>
      <c r="C364" s="124"/>
      <c r="D364" s="124"/>
      <c r="E364" s="124"/>
      <c r="F364" s="124"/>
      <c r="G364" s="124"/>
      <c r="H364" s="124"/>
      <c r="I364" s="125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</row>
    <row r="365" spans="1:22" ht="21" customHeight="1" x14ac:dyDescent="0.15">
      <c r="A365" s="123"/>
      <c r="B365" s="124"/>
      <c r="C365" s="124"/>
      <c r="D365" s="124"/>
      <c r="E365" s="124"/>
      <c r="F365" s="124"/>
      <c r="G365" s="124"/>
      <c r="H365" s="124"/>
      <c r="I365" s="125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</row>
    <row r="366" spans="1:22" ht="21" customHeight="1" x14ac:dyDescent="0.15">
      <c r="A366" s="123"/>
      <c r="B366" s="124"/>
      <c r="C366" s="124"/>
      <c r="D366" s="124"/>
      <c r="E366" s="124"/>
      <c r="F366" s="124"/>
      <c r="G366" s="124"/>
      <c r="H366" s="124"/>
      <c r="I366" s="125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</row>
    <row r="367" spans="1:22" ht="21" customHeight="1" x14ac:dyDescent="0.15">
      <c r="A367" s="123"/>
      <c r="B367" s="124"/>
      <c r="C367" s="124"/>
      <c r="D367" s="124"/>
      <c r="E367" s="124"/>
      <c r="F367" s="124"/>
      <c r="G367" s="124"/>
      <c r="H367" s="124"/>
      <c r="I367" s="125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</row>
    <row r="368" spans="1:22" ht="21" customHeight="1" x14ac:dyDescent="0.15">
      <c r="A368" s="123"/>
      <c r="B368" s="124"/>
      <c r="C368" s="124"/>
      <c r="D368" s="124"/>
      <c r="E368" s="124"/>
      <c r="F368" s="124"/>
      <c r="G368" s="124"/>
      <c r="H368" s="124"/>
      <c r="I368" s="125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</row>
    <row r="369" spans="1:22" ht="21" customHeight="1" x14ac:dyDescent="0.15">
      <c r="A369" s="123"/>
      <c r="B369" s="124"/>
      <c r="C369" s="124"/>
      <c r="D369" s="124"/>
      <c r="E369" s="124"/>
      <c r="F369" s="124"/>
      <c r="G369" s="124"/>
      <c r="H369" s="124"/>
      <c r="I369" s="125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</row>
    <row r="370" spans="1:22" ht="21" customHeight="1" x14ac:dyDescent="0.15">
      <c r="A370" s="123"/>
      <c r="B370" s="124"/>
      <c r="C370" s="124"/>
      <c r="D370" s="124"/>
      <c r="E370" s="124"/>
      <c r="F370" s="124"/>
      <c r="G370" s="124"/>
      <c r="H370" s="124"/>
      <c r="I370" s="125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</row>
    <row r="371" spans="1:22" ht="21" customHeight="1" x14ac:dyDescent="0.15">
      <c r="A371" s="123"/>
      <c r="B371" s="124"/>
      <c r="C371" s="124"/>
      <c r="D371" s="124"/>
      <c r="E371" s="124"/>
      <c r="F371" s="124"/>
      <c r="G371" s="124"/>
      <c r="H371" s="124"/>
      <c r="I371" s="125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</row>
    <row r="372" spans="1:22" ht="21" customHeight="1" x14ac:dyDescent="0.15">
      <c r="A372" s="123"/>
      <c r="B372" s="124"/>
      <c r="C372" s="124"/>
      <c r="D372" s="124"/>
      <c r="E372" s="124"/>
      <c r="F372" s="124"/>
      <c r="G372" s="124"/>
      <c r="H372" s="124"/>
      <c r="I372" s="125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</row>
    <row r="373" spans="1:22" ht="21" customHeight="1" x14ac:dyDescent="0.15">
      <c r="A373" s="123"/>
      <c r="B373" s="124"/>
      <c r="C373" s="124"/>
      <c r="D373" s="124"/>
      <c r="E373" s="124"/>
      <c r="F373" s="124"/>
      <c r="G373" s="124"/>
      <c r="H373" s="124"/>
      <c r="I373" s="125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</row>
    <row r="374" spans="1:22" ht="21" customHeight="1" x14ac:dyDescent="0.15">
      <c r="A374" s="123"/>
      <c r="B374" s="124"/>
      <c r="C374" s="124"/>
      <c r="D374" s="124"/>
      <c r="E374" s="124"/>
      <c r="F374" s="124"/>
      <c r="G374" s="124"/>
      <c r="H374" s="124"/>
      <c r="I374" s="125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</row>
    <row r="375" spans="1:22" ht="21" customHeight="1" x14ac:dyDescent="0.15">
      <c r="A375" s="123"/>
      <c r="B375" s="124"/>
      <c r="C375" s="124"/>
      <c r="D375" s="124"/>
      <c r="E375" s="124"/>
      <c r="F375" s="124"/>
      <c r="G375" s="124"/>
      <c r="H375" s="124"/>
      <c r="I375" s="125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</row>
    <row r="376" spans="1:22" ht="21" customHeight="1" x14ac:dyDescent="0.15">
      <c r="A376" s="123"/>
      <c r="B376" s="124"/>
      <c r="C376" s="124"/>
      <c r="D376" s="124"/>
      <c r="E376" s="124"/>
      <c r="F376" s="124"/>
      <c r="G376" s="124"/>
      <c r="H376" s="124"/>
      <c r="I376" s="125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</row>
    <row r="377" spans="1:22" ht="21" customHeight="1" x14ac:dyDescent="0.15">
      <c r="A377" s="123"/>
      <c r="B377" s="124"/>
      <c r="C377" s="124"/>
      <c r="D377" s="124"/>
      <c r="E377" s="124"/>
      <c r="F377" s="124"/>
      <c r="G377" s="124"/>
      <c r="H377" s="124"/>
      <c r="I377" s="125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</row>
    <row r="378" spans="1:22" ht="21" customHeight="1" x14ac:dyDescent="0.15">
      <c r="A378" s="123"/>
      <c r="B378" s="124"/>
      <c r="C378" s="124"/>
      <c r="D378" s="124"/>
      <c r="E378" s="124"/>
      <c r="F378" s="124"/>
      <c r="G378" s="124"/>
      <c r="H378" s="124"/>
      <c r="I378" s="125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</row>
    <row r="379" spans="1:22" ht="21" customHeight="1" x14ac:dyDescent="0.15">
      <c r="A379" s="123"/>
      <c r="B379" s="124"/>
      <c r="C379" s="124"/>
      <c r="D379" s="124"/>
      <c r="E379" s="124"/>
      <c r="F379" s="124"/>
      <c r="G379" s="124"/>
      <c r="H379" s="124"/>
      <c r="I379" s="125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</row>
    <row r="380" spans="1:22" ht="21" customHeight="1" x14ac:dyDescent="0.15">
      <c r="A380" s="123"/>
      <c r="B380" s="124"/>
      <c r="C380" s="124"/>
      <c r="D380" s="124"/>
      <c r="E380" s="124"/>
      <c r="F380" s="124"/>
      <c r="G380" s="124"/>
      <c r="H380" s="124"/>
      <c r="I380" s="125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</row>
    <row r="381" spans="1:22" ht="21" customHeight="1" x14ac:dyDescent="0.15">
      <c r="A381" s="123"/>
      <c r="B381" s="124"/>
      <c r="C381" s="124"/>
      <c r="D381" s="124"/>
      <c r="E381" s="124"/>
      <c r="F381" s="124"/>
      <c r="G381" s="124"/>
      <c r="H381" s="124"/>
      <c r="I381" s="125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</row>
    <row r="382" spans="1:22" ht="21" customHeight="1" x14ac:dyDescent="0.15">
      <c r="A382" s="123"/>
      <c r="B382" s="124"/>
      <c r="C382" s="124"/>
      <c r="D382" s="124"/>
      <c r="E382" s="124"/>
      <c r="F382" s="124"/>
      <c r="G382" s="124"/>
      <c r="H382" s="124"/>
      <c r="I382" s="125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</row>
    <row r="383" spans="1:22" ht="21" customHeight="1" x14ac:dyDescent="0.15">
      <c r="A383" s="123"/>
      <c r="B383" s="124"/>
      <c r="C383" s="124"/>
      <c r="D383" s="124"/>
      <c r="E383" s="124"/>
      <c r="F383" s="124"/>
      <c r="G383" s="124"/>
      <c r="H383" s="124"/>
      <c r="I383" s="125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</row>
    <row r="384" spans="1:22" ht="21" customHeight="1" x14ac:dyDescent="0.15">
      <c r="A384" s="123"/>
      <c r="B384" s="124"/>
      <c r="C384" s="124"/>
      <c r="D384" s="124"/>
      <c r="E384" s="124"/>
      <c r="F384" s="124"/>
      <c r="G384" s="124"/>
      <c r="H384" s="124"/>
      <c r="I384" s="125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</row>
    <row r="385" spans="1:22" ht="21" customHeight="1" x14ac:dyDescent="0.15">
      <c r="A385" s="123"/>
      <c r="B385" s="124"/>
      <c r="C385" s="124"/>
      <c r="D385" s="124"/>
      <c r="E385" s="124"/>
      <c r="F385" s="124"/>
      <c r="G385" s="124"/>
      <c r="H385" s="124"/>
      <c r="I385" s="125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</row>
    <row r="386" spans="1:22" ht="21" customHeight="1" x14ac:dyDescent="0.15">
      <c r="A386" s="123"/>
      <c r="B386" s="124"/>
      <c r="C386" s="124"/>
      <c r="D386" s="124"/>
      <c r="E386" s="124"/>
      <c r="F386" s="124"/>
      <c r="G386" s="124"/>
      <c r="H386" s="124"/>
      <c r="I386" s="125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</row>
    <row r="387" spans="1:22" ht="21" customHeight="1" x14ac:dyDescent="0.15">
      <c r="A387" s="123"/>
      <c r="B387" s="124"/>
      <c r="C387" s="124"/>
      <c r="D387" s="124"/>
      <c r="E387" s="124"/>
      <c r="F387" s="124"/>
      <c r="G387" s="124"/>
      <c r="H387" s="124"/>
      <c r="I387" s="125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</row>
    <row r="388" spans="1:22" ht="21" customHeight="1" x14ac:dyDescent="0.15">
      <c r="A388" s="123"/>
      <c r="B388" s="124"/>
      <c r="C388" s="124"/>
      <c r="D388" s="124"/>
      <c r="E388" s="124"/>
      <c r="F388" s="124"/>
      <c r="G388" s="124"/>
      <c r="H388" s="124"/>
      <c r="I388" s="125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</row>
    <row r="389" spans="1:22" ht="21" customHeight="1" x14ac:dyDescent="0.15">
      <c r="A389" s="123"/>
      <c r="B389" s="124"/>
      <c r="C389" s="124"/>
      <c r="D389" s="124"/>
      <c r="E389" s="124"/>
      <c r="F389" s="124"/>
      <c r="G389" s="124"/>
      <c r="H389" s="124"/>
      <c r="I389" s="125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</row>
    <row r="390" spans="1:22" ht="21" customHeight="1" x14ac:dyDescent="0.15">
      <c r="A390" s="123"/>
      <c r="B390" s="124"/>
      <c r="C390" s="124"/>
      <c r="D390" s="124"/>
      <c r="E390" s="124"/>
      <c r="F390" s="124"/>
      <c r="G390" s="124"/>
      <c r="H390" s="124"/>
      <c r="I390" s="125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</row>
    <row r="391" spans="1:22" ht="21" customHeight="1" x14ac:dyDescent="0.15">
      <c r="A391" s="123"/>
      <c r="B391" s="124"/>
      <c r="C391" s="124"/>
      <c r="D391" s="124"/>
      <c r="E391" s="124"/>
      <c r="F391" s="124"/>
      <c r="G391" s="124"/>
      <c r="H391" s="124"/>
      <c r="I391" s="125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</row>
    <row r="392" spans="1:22" ht="21" customHeight="1" x14ac:dyDescent="0.15">
      <c r="A392" s="123"/>
      <c r="B392" s="124"/>
      <c r="C392" s="124"/>
      <c r="D392" s="124"/>
      <c r="E392" s="124"/>
      <c r="F392" s="124"/>
      <c r="G392" s="124"/>
      <c r="H392" s="124"/>
      <c r="I392" s="125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</row>
    <row r="393" spans="1:22" ht="21" customHeight="1" x14ac:dyDescent="0.15">
      <c r="A393" s="123"/>
      <c r="B393" s="124"/>
      <c r="C393" s="124"/>
      <c r="D393" s="124"/>
      <c r="E393" s="124"/>
      <c r="F393" s="124"/>
      <c r="G393" s="124"/>
      <c r="H393" s="124"/>
      <c r="I393" s="125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</row>
    <row r="394" spans="1:22" ht="21" customHeight="1" x14ac:dyDescent="0.15">
      <c r="A394" s="123"/>
      <c r="B394" s="124"/>
      <c r="C394" s="124"/>
      <c r="D394" s="124"/>
      <c r="E394" s="124"/>
      <c r="F394" s="124"/>
      <c r="G394" s="124"/>
      <c r="H394" s="124"/>
      <c r="I394" s="125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</row>
    <row r="395" spans="1:22" ht="21" customHeight="1" x14ac:dyDescent="0.15">
      <c r="A395" s="123"/>
      <c r="B395" s="124"/>
      <c r="C395" s="124"/>
      <c r="D395" s="124"/>
      <c r="E395" s="124"/>
      <c r="F395" s="124"/>
      <c r="G395" s="124"/>
      <c r="H395" s="124"/>
      <c r="I395" s="125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</row>
    <row r="396" spans="1:22" ht="21" customHeight="1" x14ac:dyDescent="0.15">
      <c r="A396" s="123"/>
      <c r="B396" s="124"/>
      <c r="C396" s="124"/>
      <c r="D396" s="124"/>
      <c r="E396" s="124"/>
      <c r="F396" s="124"/>
      <c r="G396" s="124"/>
      <c r="H396" s="124"/>
      <c r="I396" s="125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</row>
    <row r="397" spans="1:22" ht="21" customHeight="1" x14ac:dyDescent="0.15">
      <c r="A397" s="123"/>
      <c r="B397" s="124"/>
      <c r="C397" s="124"/>
      <c r="D397" s="124"/>
      <c r="E397" s="124"/>
      <c r="F397" s="124"/>
      <c r="G397" s="124"/>
      <c r="H397" s="124"/>
      <c r="I397" s="125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</row>
    <row r="398" spans="1:22" ht="21" customHeight="1" x14ac:dyDescent="0.15">
      <c r="A398" s="123"/>
      <c r="B398" s="124"/>
      <c r="C398" s="124"/>
      <c r="D398" s="124"/>
      <c r="E398" s="124"/>
      <c r="F398" s="124"/>
      <c r="G398" s="124"/>
      <c r="H398" s="124"/>
      <c r="I398" s="125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</row>
    <row r="399" spans="1:22" ht="21" customHeight="1" x14ac:dyDescent="0.15">
      <c r="A399" s="123"/>
      <c r="B399" s="124"/>
      <c r="C399" s="124"/>
      <c r="D399" s="124"/>
      <c r="E399" s="124"/>
      <c r="F399" s="124"/>
      <c r="G399" s="124"/>
      <c r="H399" s="124"/>
      <c r="I399" s="125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</row>
    <row r="400" spans="1:22" ht="21" customHeight="1" x14ac:dyDescent="0.15">
      <c r="A400" s="123"/>
      <c r="B400" s="124"/>
      <c r="C400" s="124"/>
      <c r="D400" s="124"/>
      <c r="E400" s="124"/>
      <c r="F400" s="124"/>
      <c r="G400" s="124"/>
      <c r="H400" s="124"/>
      <c r="I400" s="125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</row>
    <row r="401" spans="1:22" ht="21" customHeight="1" x14ac:dyDescent="0.15">
      <c r="A401" s="123"/>
      <c r="B401" s="124"/>
      <c r="C401" s="124"/>
      <c r="D401" s="124"/>
      <c r="E401" s="124"/>
      <c r="F401" s="124"/>
      <c r="G401" s="124"/>
      <c r="H401" s="124"/>
      <c r="I401" s="125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</row>
    <row r="402" spans="1:22" ht="21" customHeight="1" x14ac:dyDescent="0.15">
      <c r="A402" s="123"/>
      <c r="B402" s="124"/>
      <c r="C402" s="124"/>
      <c r="D402" s="124"/>
      <c r="E402" s="124"/>
      <c r="F402" s="124"/>
      <c r="G402" s="124"/>
      <c r="H402" s="124"/>
      <c r="I402" s="125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</row>
    <row r="403" spans="1:22" ht="21" customHeight="1" x14ac:dyDescent="0.15">
      <c r="A403" s="123"/>
      <c r="B403" s="124"/>
      <c r="C403" s="124"/>
      <c r="D403" s="124"/>
      <c r="E403" s="124"/>
      <c r="F403" s="124"/>
      <c r="G403" s="124"/>
      <c r="H403" s="124"/>
      <c r="I403" s="125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</row>
    <row r="404" spans="1:22" ht="21" customHeight="1" x14ac:dyDescent="0.15">
      <c r="A404" s="123"/>
      <c r="B404" s="124"/>
      <c r="C404" s="124"/>
      <c r="D404" s="124"/>
      <c r="E404" s="124"/>
      <c r="F404" s="124"/>
      <c r="G404" s="124"/>
      <c r="H404" s="124"/>
      <c r="I404" s="125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</row>
    <row r="405" spans="1:22" ht="21" customHeight="1" x14ac:dyDescent="0.15">
      <c r="A405" s="123"/>
      <c r="B405" s="124"/>
      <c r="C405" s="124"/>
      <c r="D405" s="124"/>
      <c r="E405" s="124"/>
      <c r="F405" s="124"/>
      <c r="G405" s="124"/>
      <c r="H405" s="124"/>
      <c r="I405" s="125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</row>
    <row r="406" spans="1:22" ht="21" customHeight="1" x14ac:dyDescent="0.15">
      <c r="A406" s="123"/>
      <c r="B406" s="124"/>
      <c r="C406" s="124"/>
      <c r="D406" s="124"/>
      <c r="E406" s="124"/>
      <c r="F406" s="124"/>
      <c r="G406" s="124"/>
      <c r="H406" s="124"/>
      <c r="I406" s="125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</row>
    <row r="407" spans="1:22" ht="21" customHeight="1" x14ac:dyDescent="0.15">
      <c r="A407" s="123"/>
      <c r="B407" s="124"/>
      <c r="C407" s="124"/>
      <c r="D407" s="124"/>
      <c r="E407" s="124"/>
      <c r="F407" s="124"/>
      <c r="G407" s="124"/>
      <c r="H407" s="124"/>
      <c r="I407" s="125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</row>
    <row r="408" spans="1:22" ht="21" customHeight="1" x14ac:dyDescent="0.15">
      <c r="A408" s="123"/>
      <c r="B408" s="124"/>
      <c r="C408" s="124"/>
      <c r="D408" s="124"/>
      <c r="E408" s="124"/>
      <c r="F408" s="124"/>
      <c r="G408" s="124"/>
      <c r="H408" s="124"/>
      <c r="I408" s="125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</row>
    <row r="409" spans="1:22" ht="21" customHeight="1" x14ac:dyDescent="0.15">
      <c r="A409" s="123"/>
      <c r="B409" s="124"/>
      <c r="C409" s="124"/>
      <c r="D409" s="124"/>
      <c r="E409" s="124"/>
      <c r="F409" s="124"/>
      <c r="G409" s="124"/>
      <c r="H409" s="124"/>
      <c r="I409" s="125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</row>
    <row r="410" spans="1:22" ht="21" customHeight="1" x14ac:dyDescent="0.15">
      <c r="A410" s="123"/>
      <c r="B410" s="124"/>
      <c r="C410" s="124"/>
      <c r="D410" s="124"/>
      <c r="E410" s="124"/>
      <c r="F410" s="124"/>
      <c r="G410" s="124"/>
      <c r="H410" s="124"/>
      <c r="I410" s="125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</row>
    <row r="411" spans="1:22" ht="21" customHeight="1" x14ac:dyDescent="0.15">
      <c r="A411" s="123"/>
      <c r="B411" s="124"/>
      <c r="C411" s="124"/>
      <c r="D411" s="124"/>
      <c r="E411" s="124"/>
      <c r="F411" s="124"/>
      <c r="G411" s="124"/>
      <c r="H411" s="124"/>
      <c r="I411" s="125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</row>
    <row r="412" spans="1:22" ht="21" customHeight="1" x14ac:dyDescent="0.15">
      <c r="A412" s="123"/>
      <c r="B412" s="124"/>
      <c r="C412" s="124"/>
      <c r="D412" s="124"/>
      <c r="E412" s="124"/>
      <c r="F412" s="124"/>
      <c r="G412" s="124"/>
      <c r="H412" s="124"/>
      <c r="I412" s="125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</row>
    <row r="413" spans="1:22" ht="21" customHeight="1" x14ac:dyDescent="0.15">
      <c r="A413" s="123"/>
      <c r="B413" s="124"/>
      <c r="C413" s="124"/>
      <c r="D413" s="124"/>
      <c r="E413" s="124"/>
      <c r="F413" s="124"/>
      <c r="G413" s="124"/>
      <c r="H413" s="124"/>
      <c r="I413" s="125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</row>
    <row r="414" spans="1:22" ht="21" customHeight="1" x14ac:dyDescent="0.15">
      <c r="A414" s="123"/>
      <c r="B414" s="124"/>
      <c r="C414" s="124"/>
      <c r="D414" s="124"/>
      <c r="E414" s="124"/>
      <c r="F414" s="124"/>
      <c r="G414" s="124"/>
      <c r="H414" s="124"/>
      <c r="I414" s="125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</row>
    <row r="415" spans="1:22" ht="21" customHeight="1" x14ac:dyDescent="0.15">
      <c r="A415" s="123"/>
      <c r="B415" s="124"/>
      <c r="C415" s="124"/>
      <c r="D415" s="124"/>
      <c r="E415" s="124"/>
      <c r="F415" s="124"/>
      <c r="G415" s="124"/>
      <c r="H415" s="124"/>
      <c r="I415" s="125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</row>
    <row r="416" spans="1:22" ht="21" customHeight="1" x14ac:dyDescent="0.15">
      <c r="A416" s="123"/>
      <c r="B416" s="124"/>
      <c r="C416" s="124"/>
      <c r="D416" s="124"/>
      <c r="E416" s="124"/>
      <c r="F416" s="124"/>
      <c r="G416" s="124"/>
      <c r="H416" s="124"/>
      <c r="I416" s="125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</row>
    <row r="417" spans="1:22" ht="21" customHeight="1" x14ac:dyDescent="0.15">
      <c r="A417" s="123"/>
      <c r="B417" s="124"/>
      <c r="C417" s="124"/>
      <c r="D417" s="124"/>
      <c r="E417" s="124"/>
      <c r="F417" s="124"/>
      <c r="G417" s="124"/>
      <c r="H417" s="124"/>
      <c r="I417" s="125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</row>
    <row r="418" spans="1:22" ht="21" customHeight="1" x14ac:dyDescent="0.15">
      <c r="A418" s="123"/>
      <c r="B418" s="124"/>
      <c r="C418" s="124"/>
      <c r="D418" s="124"/>
      <c r="E418" s="124"/>
      <c r="F418" s="124"/>
      <c r="G418" s="124"/>
      <c r="H418" s="124"/>
      <c r="I418" s="125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</row>
    <row r="419" spans="1:22" ht="21" customHeight="1" x14ac:dyDescent="0.15">
      <c r="A419" s="123"/>
      <c r="B419" s="124"/>
      <c r="C419" s="124"/>
      <c r="D419" s="124"/>
      <c r="E419" s="124"/>
      <c r="F419" s="124"/>
      <c r="G419" s="124"/>
      <c r="H419" s="124"/>
      <c r="I419" s="125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</row>
    <row r="420" spans="1:22" ht="21" customHeight="1" x14ac:dyDescent="0.15">
      <c r="A420" s="123"/>
      <c r="B420" s="124"/>
      <c r="C420" s="124"/>
      <c r="D420" s="124"/>
      <c r="E420" s="124"/>
      <c r="F420" s="124"/>
      <c r="G420" s="124"/>
      <c r="H420" s="124"/>
      <c r="I420" s="125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</row>
    <row r="421" spans="1:22" ht="21" customHeight="1" x14ac:dyDescent="0.15">
      <c r="A421" s="123"/>
      <c r="B421" s="124"/>
      <c r="C421" s="124"/>
      <c r="D421" s="124"/>
      <c r="E421" s="124"/>
      <c r="F421" s="124"/>
      <c r="G421" s="124"/>
      <c r="H421" s="124"/>
      <c r="I421" s="125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</row>
    <row r="422" spans="1:22" ht="21" customHeight="1" x14ac:dyDescent="0.15">
      <c r="A422" s="123"/>
      <c r="B422" s="124"/>
      <c r="C422" s="124"/>
      <c r="D422" s="124"/>
      <c r="E422" s="124"/>
      <c r="F422" s="124"/>
      <c r="G422" s="124"/>
      <c r="H422" s="124"/>
      <c r="I422" s="125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</row>
    <row r="423" spans="1:22" ht="21" customHeight="1" x14ac:dyDescent="0.15">
      <c r="A423" s="123"/>
      <c r="B423" s="124"/>
      <c r="C423" s="124"/>
      <c r="D423" s="124"/>
      <c r="E423" s="124"/>
      <c r="F423" s="124"/>
      <c r="G423" s="124"/>
      <c r="H423" s="124"/>
      <c r="I423" s="125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</row>
    <row r="424" spans="1:22" ht="21" customHeight="1" x14ac:dyDescent="0.15">
      <c r="A424" s="123"/>
      <c r="B424" s="124"/>
      <c r="C424" s="124"/>
      <c r="D424" s="124"/>
      <c r="E424" s="124"/>
      <c r="F424" s="124"/>
      <c r="G424" s="124"/>
      <c r="H424" s="124"/>
      <c r="I424" s="125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</row>
    <row r="425" spans="1:22" ht="21" customHeight="1" x14ac:dyDescent="0.15">
      <c r="A425" s="123"/>
      <c r="B425" s="124"/>
      <c r="C425" s="124"/>
      <c r="D425" s="124"/>
      <c r="E425" s="124"/>
      <c r="F425" s="124"/>
      <c r="G425" s="124"/>
      <c r="H425" s="124"/>
      <c r="I425" s="125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</row>
    <row r="426" spans="1:22" ht="21" customHeight="1" x14ac:dyDescent="0.15">
      <c r="A426" s="123"/>
      <c r="B426" s="124"/>
      <c r="C426" s="124"/>
      <c r="D426" s="124"/>
      <c r="E426" s="124"/>
      <c r="F426" s="124"/>
      <c r="G426" s="124"/>
      <c r="H426" s="124"/>
      <c r="I426" s="125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</row>
    <row r="427" spans="1:22" ht="21" customHeight="1" x14ac:dyDescent="0.15">
      <c r="A427" s="123"/>
      <c r="B427" s="124"/>
      <c r="C427" s="124"/>
      <c r="D427" s="124"/>
      <c r="E427" s="124"/>
      <c r="F427" s="124"/>
      <c r="G427" s="124"/>
      <c r="H427" s="124"/>
      <c r="I427" s="125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</row>
    <row r="428" spans="1:22" ht="21" customHeight="1" x14ac:dyDescent="0.15">
      <c r="A428" s="123"/>
      <c r="B428" s="124"/>
      <c r="C428" s="124"/>
      <c r="D428" s="124"/>
      <c r="E428" s="124"/>
      <c r="F428" s="124"/>
      <c r="G428" s="124"/>
      <c r="H428" s="124"/>
      <c r="I428" s="125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</row>
    <row r="429" spans="1:22" ht="21" customHeight="1" x14ac:dyDescent="0.15">
      <c r="A429" s="123"/>
      <c r="B429" s="124"/>
      <c r="C429" s="124"/>
      <c r="D429" s="124"/>
      <c r="E429" s="124"/>
      <c r="F429" s="124"/>
      <c r="G429" s="124"/>
      <c r="H429" s="124"/>
      <c r="I429" s="125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</row>
    <row r="430" spans="1:22" ht="21" customHeight="1" x14ac:dyDescent="0.15">
      <c r="A430" s="123"/>
      <c r="B430" s="124"/>
      <c r="C430" s="124"/>
      <c r="D430" s="124"/>
      <c r="E430" s="124"/>
      <c r="F430" s="124"/>
      <c r="G430" s="124"/>
      <c r="H430" s="124"/>
      <c r="I430" s="125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</row>
    <row r="431" spans="1:22" ht="21" customHeight="1" x14ac:dyDescent="0.15">
      <c r="A431" s="123"/>
      <c r="B431" s="124"/>
      <c r="C431" s="124"/>
      <c r="D431" s="124"/>
      <c r="E431" s="124"/>
      <c r="F431" s="124"/>
      <c r="G431" s="124"/>
      <c r="H431" s="124"/>
      <c r="I431" s="125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</row>
    <row r="432" spans="1:22" ht="21" customHeight="1" x14ac:dyDescent="0.15">
      <c r="A432" s="123"/>
      <c r="B432" s="124"/>
      <c r="C432" s="124"/>
      <c r="D432" s="124"/>
      <c r="E432" s="124"/>
      <c r="F432" s="124"/>
      <c r="G432" s="124"/>
      <c r="H432" s="124"/>
      <c r="I432" s="125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</row>
    <row r="433" spans="1:22" ht="21" customHeight="1" x14ac:dyDescent="0.15">
      <c r="A433" s="123"/>
      <c r="B433" s="124"/>
      <c r="C433" s="124"/>
      <c r="D433" s="124"/>
      <c r="E433" s="124"/>
      <c r="F433" s="124"/>
      <c r="G433" s="124"/>
      <c r="H433" s="124"/>
      <c r="I433" s="125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</row>
    <row r="434" spans="1:22" ht="21" customHeight="1" x14ac:dyDescent="0.15">
      <c r="A434" s="123"/>
      <c r="B434" s="124"/>
      <c r="C434" s="124"/>
      <c r="D434" s="124"/>
      <c r="E434" s="124"/>
      <c r="F434" s="124"/>
      <c r="G434" s="124"/>
      <c r="H434" s="124"/>
      <c r="I434" s="125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</row>
    <row r="435" spans="1:22" ht="21" customHeight="1" x14ac:dyDescent="0.15">
      <c r="A435" s="123"/>
      <c r="B435" s="124"/>
      <c r="C435" s="124"/>
      <c r="D435" s="124"/>
      <c r="E435" s="124"/>
      <c r="F435" s="124"/>
      <c r="G435" s="124"/>
      <c r="H435" s="124"/>
      <c r="I435" s="125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</row>
    <row r="436" spans="1:22" ht="21" customHeight="1" x14ac:dyDescent="0.15">
      <c r="A436" s="123"/>
      <c r="B436" s="124"/>
      <c r="C436" s="124"/>
      <c r="D436" s="124"/>
      <c r="E436" s="124"/>
      <c r="F436" s="124"/>
      <c r="G436" s="124"/>
      <c r="H436" s="124"/>
      <c r="I436" s="125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</row>
    <row r="437" spans="1:22" ht="21" customHeight="1" x14ac:dyDescent="0.15">
      <c r="A437" s="123"/>
      <c r="B437" s="124"/>
      <c r="C437" s="124"/>
      <c r="D437" s="124"/>
      <c r="E437" s="124"/>
      <c r="F437" s="124"/>
      <c r="G437" s="124"/>
      <c r="H437" s="124"/>
      <c r="I437" s="125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</row>
    <row r="438" spans="1:22" ht="21" customHeight="1" x14ac:dyDescent="0.15">
      <c r="A438" s="123"/>
      <c r="B438" s="124"/>
      <c r="C438" s="124"/>
      <c r="D438" s="124"/>
      <c r="E438" s="124"/>
      <c r="F438" s="124"/>
      <c r="G438" s="124"/>
      <c r="H438" s="124"/>
      <c r="I438" s="125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</row>
    <row r="439" spans="1:22" ht="21" customHeight="1" x14ac:dyDescent="0.15">
      <c r="A439" s="123"/>
      <c r="B439" s="124"/>
      <c r="C439" s="124"/>
      <c r="D439" s="124"/>
      <c r="E439" s="124"/>
      <c r="F439" s="124"/>
      <c r="G439" s="124"/>
      <c r="H439" s="124"/>
      <c r="I439" s="125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</row>
    <row r="440" spans="1:22" ht="21" customHeight="1" x14ac:dyDescent="0.15">
      <c r="A440" s="123"/>
      <c r="B440" s="124"/>
      <c r="C440" s="124"/>
      <c r="D440" s="124"/>
      <c r="E440" s="124"/>
      <c r="F440" s="124"/>
      <c r="G440" s="124"/>
      <c r="H440" s="124"/>
      <c r="I440" s="125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</row>
    <row r="441" spans="1:22" ht="21" customHeight="1" x14ac:dyDescent="0.15">
      <c r="A441" s="123"/>
      <c r="B441" s="124"/>
      <c r="C441" s="124"/>
      <c r="D441" s="124"/>
      <c r="E441" s="124"/>
      <c r="F441" s="124"/>
      <c r="G441" s="124"/>
      <c r="H441" s="124"/>
      <c r="I441" s="125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</row>
    <row r="442" spans="1:22" ht="21" customHeight="1" x14ac:dyDescent="0.15">
      <c r="A442" s="123"/>
      <c r="B442" s="124"/>
      <c r="C442" s="124"/>
      <c r="D442" s="124"/>
      <c r="E442" s="124"/>
      <c r="F442" s="124"/>
      <c r="G442" s="124"/>
      <c r="H442" s="124"/>
      <c r="I442" s="125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</row>
    <row r="443" spans="1:22" ht="21" customHeight="1" x14ac:dyDescent="0.15">
      <c r="A443" s="123"/>
      <c r="B443" s="124"/>
      <c r="C443" s="124"/>
      <c r="D443" s="124"/>
      <c r="E443" s="124"/>
      <c r="F443" s="124"/>
      <c r="G443" s="124"/>
      <c r="H443" s="124"/>
      <c r="I443" s="125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</row>
    <row r="444" spans="1:22" ht="21" customHeight="1" x14ac:dyDescent="0.15">
      <c r="A444" s="123"/>
      <c r="B444" s="124"/>
      <c r="C444" s="124"/>
      <c r="D444" s="124"/>
      <c r="E444" s="124"/>
      <c r="F444" s="124"/>
      <c r="G444" s="124"/>
      <c r="H444" s="124"/>
      <c r="I444" s="125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</row>
    <row r="445" spans="1:22" ht="21" customHeight="1" x14ac:dyDescent="0.15">
      <c r="A445" s="123"/>
      <c r="B445" s="124"/>
      <c r="C445" s="124"/>
      <c r="D445" s="124"/>
      <c r="E445" s="124"/>
      <c r="F445" s="124"/>
      <c r="G445" s="124"/>
      <c r="H445" s="124"/>
      <c r="I445" s="125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</row>
    <row r="446" spans="1:22" ht="21" customHeight="1" x14ac:dyDescent="0.15">
      <c r="A446" s="123"/>
      <c r="B446" s="124"/>
      <c r="C446" s="124"/>
      <c r="D446" s="124"/>
      <c r="E446" s="124"/>
      <c r="F446" s="124"/>
      <c r="G446" s="124"/>
      <c r="H446" s="124"/>
      <c r="I446" s="125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</row>
    <row r="447" spans="1:22" ht="21" customHeight="1" x14ac:dyDescent="0.15">
      <c r="A447" s="123"/>
      <c r="B447" s="124"/>
      <c r="C447" s="124"/>
      <c r="D447" s="124"/>
      <c r="E447" s="124"/>
      <c r="F447" s="124"/>
      <c r="G447" s="124"/>
      <c r="H447" s="124"/>
      <c r="I447" s="125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</row>
    <row r="448" spans="1:22" ht="21" customHeight="1" x14ac:dyDescent="0.15">
      <c r="A448" s="123"/>
      <c r="B448" s="124"/>
      <c r="C448" s="124"/>
      <c r="D448" s="124"/>
      <c r="E448" s="124"/>
      <c r="F448" s="124"/>
      <c r="G448" s="124"/>
      <c r="H448" s="124"/>
      <c r="I448" s="125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</row>
    <row r="449" spans="1:22" ht="21" customHeight="1" x14ac:dyDescent="0.15">
      <c r="A449" s="123"/>
      <c r="B449" s="124"/>
      <c r="C449" s="124"/>
      <c r="D449" s="124"/>
      <c r="E449" s="124"/>
      <c r="F449" s="124"/>
      <c r="G449" s="124"/>
      <c r="H449" s="124"/>
      <c r="I449" s="125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</row>
    <row r="450" spans="1:22" ht="21" customHeight="1" x14ac:dyDescent="0.15">
      <c r="A450" s="123"/>
      <c r="B450" s="124"/>
      <c r="C450" s="124"/>
      <c r="D450" s="124"/>
      <c r="E450" s="124"/>
      <c r="F450" s="124"/>
      <c r="G450" s="124"/>
      <c r="H450" s="124"/>
      <c r="I450" s="125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</row>
    <row r="451" spans="1:22" ht="21" customHeight="1" x14ac:dyDescent="0.15">
      <c r="A451" s="123"/>
      <c r="B451" s="124"/>
      <c r="C451" s="124"/>
      <c r="D451" s="124"/>
      <c r="E451" s="124"/>
      <c r="F451" s="124"/>
      <c r="G451" s="124"/>
      <c r="H451" s="124"/>
      <c r="I451" s="125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</row>
    <row r="452" spans="1:22" ht="21" customHeight="1" x14ac:dyDescent="0.15">
      <c r="A452" s="123"/>
      <c r="B452" s="124"/>
      <c r="C452" s="124"/>
      <c r="D452" s="124"/>
      <c r="E452" s="124"/>
      <c r="F452" s="124"/>
      <c r="G452" s="124"/>
      <c r="H452" s="124"/>
      <c r="I452" s="125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</row>
    <row r="453" spans="1:22" ht="21" customHeight="1" x14ac:dyDescent="0.15">
      <c r="A453" s="123"/>
      <c r="B453" s="124"/>
      <c r="C453" s="124"/>
      <c r="D453" s="124"/>
      <c r="E453" s="124"/>
      <c r="F453" s="124"/>
      <c r="G453" s="124"/>
      <c r="H453" s="124"/>
      <c r="I453" s="125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</row>
    <row r="454" spans="1:22" ht="21" customHeight="1" x14ac:dyDescent="0.15">
      <c r="A454" s="123"/>
      <c r="B454" s="124"/>
      <c r="C454" s="124"/>
      <c r="D454" s="124"/>
      <c r="E454" s="124"/>
      <c r="F454" s="124"/>
      <c r="G454" s="124"/>
      <c r="H454" s="124"/>
      <c r="I454" s="125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</row>
    <row r="455" spans="1:22" ht="21" customHeight="1" x14ac:dyDescent="0.15">
      <c r="A455" s="123"/>
      <c r="B455" s="124"/>
      <c r="C455" s="124"/>
      <c r="D455" s="124"/>
      <c r="E455" s="124"/>
      <c r="F455" s="124"/>
      <c r="G455" s="124"/>
      <c r="H455" s="124"/>
      <c r="I455" s="125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</row>
    <row r="456" spans="1:22" ht="21" customHeight="1" x14ac:dyDescent="0.15">
      <c r="A456" s="123"/>
      <c r="B456" s="124"/>
      <c r="C456" s="124"/>
      <c r="D456" s="124"/>
      <c r="E456" s="124"/>
      <c r="F456" s="124"/>
      <c r="G456" s="124"/>
      <c r="H456" s="124"/>
      <c r="I456" s="125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</row>
    <row r="457" spans="1:22" ht="21" customHeight="1" x14ac:dyDescent="0.15">
      <c r="A457" s="123"/>
      <c r="B457" s="124"/>
      <c r="C457" s="124"/>
      <c r="D457" s="124"/>
      <c r="E457" s="124"/>
      <c r="F457" s="124"/>
      <c r="G457" s="124"/>
      <c r="H457" s="124"/>
      <c r="I457" s="125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</row>
    <row r="458" spans="1:22" ht="21" customHeight="1" x14ac:dyDescent="0.15">
      <c r="A458" s="123"/>
      <c r="B458" s="124"/>
      <c r="C458" s="124"/>
      <c r="D458" s="124"/>
      <c r="E458" s="124"/>
      <c r="F458" s="124"/>
      <c r="G458" s="124"/>
      <c r="H458" s="124"/>
      <c r="I458" s="125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</row>
    <row r="459" spans="1:22" ht="21" customHeight="1" x14ac:dyDescent="0.15">
      <c r="A459" s="123"/>
      <c r="B459" s="124"/>
      <c r="C459" s="124"/>
      <c r="D459" s="124"/>
      <c r="E459" s="124"/>
      <c r="F459" s="124"/>
      <c r="G459" s="124"/>
      <c r="H459" s="124"/>
      <c r="I459" s="125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</row>
    <row r="460" spans="1:22" ht="21" customHeight="1" x14ac:dyDescent="0.15">
      <c r="A460" s="123"/>
      <c r="B460" s="124"/>
      <c r="C460" s="124"/>
      <c r="D460" s="124"/>
      <c r="E460" s="124"/>
      <c r="F460" s="124"/>
      <c r="G460" s="124"/>
      <c r="H460" s="124"/>
      <c r="I460" s="125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</row>
    <row r="461" spans="1:22" ht="21" customHeight="1" x14ac:dyDescent="0.15">
      <c r="A461" s="123"/>
      <c r="B461" s="124"/>
      <c r="C461" s="124"/>
      <c r="D461" s="124"/>
      <c r="E461" s="124"/>
      <c r="F461" s="124"/>
      <c r="G461" s="124"/>
      <c r="H461" s="124"/>
      <c r="I461" s="125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</row>
    <row r="462" spans="1:22" ht="21" customHeight="1" x14ac:dyDescent="0.15">
      <c r="A462" s="123"/>
      <c r="B462" s="124"/>
      <c r="C462" s="124"/>
      <c r="D462" s="124"/>
      <c r="E462" s="124"/>
      <c r="F462" s="124"/>
      <c r="G462" s="124"/>
      <c r="H462" s="124"/>
      <c r="I462" s="125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</row>
    <row r="463" spans="1:22" ht="21" customHeight="1" x14ac:dyDescent="0.15">
      <c r="A463" s="123"/>
      <c r="B463" s="124"/>
      <c r="C463" s="124"/>
      <c r="D463" s="124"/>
      <c r="E463" s="124"/>
      <c r="F463" s="124"/>
      <c r="G463" s="124"/>
      <c r="H463" s="124"/>
      <c r="I463" s="125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</row>
    <row r="464" spans="1:22" ht="21" customHeight="1" x14ac:dyDescent="0.15">
      <c r="A464" s="123"/>
      <c r="B464" s="124"/>
      <c r="C464" s="124"/>
      <c r="D464" s="124"/>
      <c r="E464" s="124"/>
      <c r="F464" s="124"/>
      <c r="G464" s="124"/>
      <c r="H464" s="124"/>
      <c r="I464" s="125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</row>
    <row r="465" spans="1:22" ht="21" customHeight="1" x14ac:dyDescent="0.15">
      <c r="A465" s="123"/>
      <c r="B465" s="124"/>
      <c r="C465" s="124"/>
      <c r="D465" s="124"/>
      <c r="E465" s="124"/>
      <c r="F465" s="124"/>
      <c r="G465" s="124"/>
      <c r="H465" s="124"/>
      <c r="I465" s="125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</row>
    <row r="466" spans="1:22" ht="21" customHeight="1" x14ac:dyDescent="0.15">
      <c r="A466" s="123"/>
      <c r="B466" s="124"/>
      <c r="C466" s="124"/>
      <c r="D466" s="124"/>
      <c r="E466" s="124"/>
      <c r="F466" s="124"/>
      <c r="G466" s="124"/>
      <c r="H466" s="124"/>
      <c r="I466" s="125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</row>
    <row r="467" spans="1:22" ht="21" customHeight="1" x14ac:dyDescent="0.15">
      <c r="A467" s="123"/>
      <c r="B467" s="124"/>
      <c r="C467" s="124"/>
      <c r="D467" s="124"/>
      <c r="E467" s="124"/>
      <c r="F467" s="124"/>
      <c r="G467" s="124"/>
      <c r="H467" s="124"/>
      <c r="I467" s="125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</row>
    <row r="468" spans="1:22" ht="21" customHeight="1" x14ac:dyDescent="0.15">
      <c r="A468" s="123"/>
      <c r="B468" s="124"/>
      <c r="C468" s="124"/>
      <c r="D468" s="124"/>
      <c r="E468" s="124"/>
      <c r="F468" s="124"/>
      <c r="G468" s="124"/>
      <c r="H468" s="124"/>
      <c r="I468" s="125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</row>
    <row r="469" spans="1:22" ht="21" customHeight="1" x14ac:dyDescent="0.15">
      <c r="A469" s="123"/>
      <c r="B469" s="124"/>
      <c r="C469" s="124"/>
      <c r="D469" s="124"/>
      <c r="E469" s="124"/>
      <c r="F469" s="124"/>
      <c r="G469" s="124"/>
      <c r="H469" s="124"/>
      <c r="I469" s="125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</row>
    <row r="470" spans="1:22" ht="21" customHeight="1" x14ac:dyDescent="0.15">
      <c r="A470" s="123"/>
      <c r="B470" s="124"/>
      <c r="C470" s="124"/>
      <c r="D470" s="124"/>
      <c r="E470" s="124"/>
      <c r="F470" s="124"/>
      <c r="G470" s="124"/>
      <c r="H470" s="124"/>
      <c r="I470" s="125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</row>
    <row r="471" spans="1:22" ht="21" customHeight="1" x14ac:dyDescent="0.15">
      <c r="A471" s="123"/>
      <c r="B471" s="124"/>
      <c r="C471" s="124"/>
      <c r="D471" s="124"/>
      <c r="E471" s="124"/>
      <c r="F471" s="124"/>
      <c r="G471" s="124"/>
      <c r="H471" s="124"/>
      <c r="I471" s="125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</row>
    <row r="472" spans="1:22" ht="21" customHeight="1" x14ac:dyDescent="0.15">
      <c r="A472" s="123"/>
      <c r="B472" s="124"/>
      <c r="C472" s="124"/>
      <c r="D472" s="124"/>
      <c r="E472" s="124"/>
      <c r="F472" s="124"/>
      <c r="G472" s="124"/>
      <c r="H472" s="124"/>
      <c r="I472" s="125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</row>
    <row r="473" spans="1:22" ht="21" customHeight="1" x14ac:dyDescent="0.15">
      <c r="A473" s="123"/>
      <c r="B473" s="124"/>
      <c r="C473" s="124"/>
      <c r="D473" s="124"/>
      <c r="E473" s="124"/>
      <c r="F473" s="124"/>
      <c r="G473" s="124"/>
      <c r="H473" s="124"/>
      <c r="I473" s="125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</row>
    <row r="474" spans="1:22" ht="21" customHeight="1" x14ac:dyDescent="0.15">
      <c r="A474" s="123"/>
      <c r="B474" s="124"/>
      <c r="C474" s="124"/>
      <c r="D474" s="124"/>
      <c r="E474" s="124"/>
      <c r="F474" s="124"/>
      <c r="G474" s="124"/>
      <c r="H474" s="124"/>
      <c r="I474" s="125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</row>
    <row r="475" spans="1:22" ht="21" customHeight="1" x14ac:dyDescent="0.15">
      <c r="A475" s="123"/>
      <c r="B475" s="124"/>
      <c r="C475" s="124"/>
      <c r="D475" s="124"/>
      <c r="E475" s="124"/>
      <c r="F475" s="124"/>
      <c r="G475" s="124"/>
      <c r="H475" s="124"/>
      <c r="I475" s="125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</row>
    <row r="476" spans="1:22" ht="21" customHeight="1" x14ac:dyDescent="0.15">
      <c r="A476" s="123"/>
      <c r="B476" s="124"/>
      <c r="C476" s="124"/>
      <c r="D476" s="124"/>
      <c r="E476" s="124"/>
      <c r="F476" s="124"/>
      <c r="G476" s="124"/>
      <c r="H476" s="124"/>
      <c r="I476" s="125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</row>
    <row r="477" spans="1:22" ht="21" customHeight="1" x14ac:dyDescent="0.15">
      <c r="A477" s="123"/>
      <c r="B477" s="124"/>
      <c r="C477" s="124"/>
      <c r="D477" s="124"/>
      <c r="E477" s="124"/>
      <c r="F477" s="124"/>
      <c r="G477" s="124"/>
      <c r="H477" s="124"/>
      <c r="I477" s="125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</row>
    <row r="478" spans="1:22" ht="21" customHeight="1" x14ac:dyDescent="0.15">
      <c r="A478" s="123"/>
      <c r="B478" s="124"/>
      <c r="C478" s="124"/>
      <c r="D478" s="124"/>
      <c r="E478" s="124"/>
      <c r="F478" s="124"/>
      <c r="G478" s="124"/>
      <c r="H478" s="124"/>
      <c r="I478" s="125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</row>
    <row r="479" spans="1:22" ht="21" customHeight="1" x14ac:dyDescent="0.15">
      <c r="A479" s="123"/>
      <c r="B479" s="124"/>
      <c r="C479" s="124"/>
      <c r="D479" s="124"/>
      <c r="E479" s="124"/>
      <c r="F479" s="124"/>
      <c r="G479" s="124"/>
      <c r="H479" s="124"/>
      <c r="I479" s="125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</row>
    <row r="480" spans="1:22" ht="21" customHeight="1" x14ac:dyDescent="0.15">
      <c r="A480" s="123"/>
      <c r="B480" s="124"/>
      <c r="C480" s="124"/>
      <c r="D480" s="124"/>
      <c r="E480" s="124"/>
      <c r="F480" s="124"/>
      <c r="G480" s="124"/>
      <c r="H480" s="124"/>
      <c r="I480" s="125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</row>
    <row r="481" spans="1:22" ht="21" customHeight="1" x14ac:dyDescent="0.15">
      <c r="A481" s="123"/>
      <c r="B481" s="124"/>
      <c r="C481" s="124"/>
      <c r="D481" s="124"/>
      <c r="E481" s="124"/>
      <c r="F481" s="124"/>
      <c r="G481" s="124"/>
      <c r="H481" s="124"/>
      <c r="I481" s="125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</row>
    <row r="482" spans="1:22" ht="21" customHeight="1" x14ac:dyDescent="0.15">
      <c r="A482" s="123"/>
      <c r="B482" s="124"/>
      <c r="C482" s="124"/>
      <c r="D482" s="124"/>
      <c r="E482" s="124"/>
      <c r="F482" s="124"/>
      <c r="G482" s="124"/>
      <c r="H482" s="124"/>
      <c r="I482" s="125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</row>
    <row r="483" spans="1:22" ht="21" customHeight="1" x14ac:dyDescent="0.15">
      <c r="A483" s="123"/>
      <c r="B483" s="124"/>
      <c r="C483" s="124"/>
      <c r="D483" s="124"/>
      <c r="E483" s="124"/>
      <c r="F483" s="124"/>
      <c r="G483" s="124"/>
      <c r="H483" s="124"/>
      <c r="I483" s="125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</row>
    <row r="484" spans="1:22" ht="21" customHeight="1" x14ac:dyDescent="0.15">
      <c r="A484" s="123"/>
      <c r="B484" s="124"/>
      <c r="C484" s="124"/>
      <c r="D484" s="124"/>
      <c r="E484" s="124"/>
      <c r="F484" s="124"/>
      <c r="G484" s="124"/>
      <c r="H484" s="124"/>
      <c r="I484" s="125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</row>
    <row r="485" spans="1:22" ht="21" customHeight="1" x14ac:dyDescent="0.15">
      <c r="A485" s="123"/>
      <c r="B485" s="124"/>
      <c r="C485" s="124"/>
      <c r="D485" s="124"/>
      <c r="E485" s="124"/>
      <c r="F485" s="124"/>
      <c r="G485" s="124"/>
      <c r="H485" s="124"/>
      <c r="I485" s="125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</row>
    <row r="486" spans="1:22" ht="21" customHeight="1" x14ac:dyDescent="0.15">
      <c r="A486" s="123"/>
      <c r="B486" s="124"/>
      <c r="C486" s="124"/>
      <c r="D486" s="124"/>
      <c r="E486" s="124"/>
      <c r="F486" s="124"/>
      <c r="G486" s="124"/>
      <c r="H486" s="124"/>
      <c r="I486" s="125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</row>
    <row r="487" spans="1:22" ht="21" customHeight="1" x14ac:dyDescent="0.15">
      <c r="A487" s="123"/>
      <c r="B487" s="124"/>
      <c r="C487" s="124"/>
      <c r="D487" s="124"/>
      <c r="E487" s="124"/>
      <c r="F487" s="124"/>
      <c r="G487" s="124"/>
      <c r="H487" s="124"/>
      <c r="I487" s="125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</row>
    <row r="488" spans="1:22" ht="21" customHeight="1" x14ac:dyDescent="0.15">
      <c r="A488" s="123"/>
      <c r="B488" s="124"/>
      <c r="C488" s="124"/>
      <c r="D488" s="124"/>
      <c r="E488" s="124"/>
      <c r="F488" s="124"/>
      <c r="G488" s="124"/>
      <c r="H488" s="124"/>
      <c r="I488" s="125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</row>
    <row r="489" spans="1:22" ht="21" customHeight="1" x14ac:dyDescent="0.15">
      <c r="A489" s="123"/>
      <c r="B489" s="124"/>
      <c r="C489" s="124"/>
      <c r="D489" s="124"/>
      <c r="E489" s="124"/>
      <c r="F489" s="124"/>
      <c r="G489" s="124"/>
      <c r="H489" s="124"/>
      <c r="I489" s="125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</row>
    <row r="490" spans="1:22" ht="21" customHeight="1" x14ac:dyDescent="0.15">
      <c r="A490" s="123"/>
      <c r="B490" s="124"/>
      <c r="C490" s="124"/>
      <c r="D490" s="124"/>
      <c r="E490" s="124"/>
      <c r="F490" s="124"/>
      <c r="G490" s="124"/>
      <c r="H490" s="124"/>
      <c r="I490" s="125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</row>
    <row r="491" spans="1:22" ht="21" customHeight="1" x14ac:dyDescent="0.15">
      <c r="A491" s="123"/>
      <c r="B491" s="124"/>
      <c r="C491" s="124"/>
      <c r="D491" s="124"/>
      <c r="E491" s="124"/>
      <c r="F491" s="124"/>
      <c r="G491" s="124"/>
      <c r="H491" s="124"/>
      <c r="I491" s="125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</row>
    <row r="492" spans="1:22" ht="21" customHeight="1" x14ac:dyDescent="0.15">
      <c r="A492" s="123"/>
      <c r="B492" s="124"/>
      <c r="C492" s="124"/>
      <c r="D492" s="124"/>
      <c r="E492" s="124"/>
      <c r="F492" s="124"/>
      <c r="G492" s="124"/>
      <c r="H492" s="124"/>
      <c r="I492" s="125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</row>
    <row r="493" spans="1:22" ht="21" customHeight="1" x14ac:dyDescent="0.15">
      <c r="A493" s="123"/>
      <c r="B493" s="124"/>
      <c r="C493" s="124"/>
      <c r="D493" s="124"/>
      <c r="E493" s="124"/>
      <c r="F493" s="124"/>
      <c r="G493" s="124"/>
      <c r="H493" s="124"/>
      <c r="I493" s="125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</row>
    <row r="494" spans="1:22" ht="21" customHeight="1" x14ac:dyDescent="0.15">
      <c r="A494" s="123"/>
      <c r="B494" s="124"/>
      <c r="C494" s="124"/>
      <c r="D494" s="124"/>
      <c r="E494" s="124"/>
      <c r="F494" s="124"/>
      <c r="G494" s="124"/>
      <c r="H494" s="124"/>
      <c r="I494" s="125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</row>
    <row r="495" spans="1:22" ht="21" customHeight="1" x14ac:dyDescent="0.15">
      <c r="A495" s="123"/>
      <c r="B495" s="124"/>
      <c r="C495" s="124"/>
      <c r="D495" s="124"/>
      <c r="E495" s="124"/>
      <c r="F495" s="124"/>
      <c r="G495" s="124"/>
      <c r="H495" s="124"/>
      <c r="I495" s="125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</row>
    <row r="496" spans="1:22" ht="21" customHeight="1" x14ac:dyDescent="0.15">
      <c r="A496" s="123"/>
      <c r="B496" s="124"/>
      <c r="C496" s="124"/>
      <c r="D496" s="124"/>
      <c r="E496" s="124"/>
      <c r="F496" s="124"/>
      <c r="G496" s="124"/>
      <c r="H496" s="124"/>
      <c r="I496" s="125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</row>
    <row r="497" spans="1:22" ht="21" customHeight="1" x14ac:dyDescent="0.15">
      <c r="A497" s="123"/>
      <c r="B497" s="124"/>
      <c r="C497" s="124"/>
      <c r="D497" s="124"/>
      <c r="E497" s="124"/>
      <c r="F497" s="124"/>
      <c r="G497" s="124"/>
      <c r="H497" s="124"/>
      <c r="I497" s="125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</row>
    <row r="498" spans="1:22" ht="21" customHeight="1" x14ac:dyDescent="0.15">
      <c r="A498" s="123"/>
      <c r="B498" s="124"/>
      <c r="C498" s="124"/>
      <c r="D498" s="124"/>
      <c r="E498" s="124"/>
      <c r="F498" s="124"/>
      <c r="G498" s="124"/>
      <c r="H498" s="124"/>
      <c r="I498" s="125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</row>
    <row r="499" spans="1:22" ht="21" customHeight="1" x14ac:dyDescent="0.15">
      <c r="A499" s="123"/>
      <c r="B499" s="124"/>
      <c r="C499" s="124"/>
      <c r="D499" s="124"/>
      <c r="E499" s="124"/>
      <c r="F499" s="124"/>
      <c r="G499" s="124"/>
      <c r="H499" s="124"/>
      <c r="I499" s="125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</row>
    <row r="500" spans="1:22" ht="21" customHeight="1" x14ac:dyDescent="0.15">
      <c r="A500" s="123"/>
      <c r="B500" s="124"/>
      <c r="C500" s="124"/>
      <c r="D500" s="124"/>
      <c r="E500" s="124"/>
      <c r="F500" s="124"/>
      <c r="G500" s="124"/>
      <c r="H500" s="124"/>
      <c r="I500" s="125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</row>
    <row r="501" spans="1:22" ht="21" customHeight="1" x14ac:dyDescent="0.15">
      <c r="A501" s="123"/>
      <c r="B501" s="124"/>
      <c r="C501" s="124"/>
      <c r="D501" s="124"/>
      <c r="E501" s="124"/>
      <c r="F501" s="124"/>
      <c r="G501" s="124"/>
      <c r="H501" s="124"/>
      <c r="I501" s="125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</row>
    <row r="502" spans="1:22" ht="21" customHeight="1" x14ac:dyDescent="0.15">
      <c r="A502" s="123"/>
      <c r="B502" s="124"/>
      <c r="C502" s="124"/>
      <c r="D502" s="124"/>
      <c r="E502" s="124"/>
      <c r="F502" s="124"/>
      <c r="G502" s="124"/>
      <c r="H502" s="124"/>
      <c r="I502" s="125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</row>
    <row r="503" spans="1:22" ht="21" customHeight="1" x14ac:dyDescent="0.15">
      <c r="A503" s="123"/>
      <c r="B503" s="124"/>
      <c r="C503" s="124"/>
      <c r="D503" s="124"/>
      <c r="E503" s="124"/>
      <c r="F503" s="124"/>
      <c r="G503" s="124"/>
      <c r="H503" s="124"/>
      <c r="I503" s="125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</row>
    <row r="504" spans="1:22" ht="21" customHeight="1" x14ac:dyDescent="0.15">
      <c r="A504" s="123"/>
      <c r="B504" s="124"/>
      <c r="C504" s="124"/>
      <c r="D504" s="124"/>
      <c r="E504" s="124"/>
      <c r="F504" s="124"/>
      <c r="G504" s="124"/>
      <c r="H504" s="124"/>
      <c r="I504" s="125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</row>
    <row r="505" spans="1:22" ht="21" customHeight="1" x14ac:dyDescent="0.15">
      <c r="A505" s="123"/>
      <c r="B505" s="124"/>
      <c r="C505" s="124"/>
      <c r="D505" s="124"/>
      <c r="E505" s="124"/>
      <c r="F505" s="124"/>
      <c r="G505" s="124"/>
      <c r="H505" s="124"/>
      <c r="I505" s="125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</row>
    <row r="506" spans="1:22" ht="21" customHeight="1" x14ac:dyDescent="0.15">
      <c r="A506" s="123"/>
      <c r="B506" s="124"/>
      <c r="C506" s="124"/>
      <c r="D506" s="124"/>
      <c r="E506" s="124"/>
      <c r="F506" s="124"/>
      <c r="G506" s="124"/>
      <c r="H506" s="124"/>
      <c r="I506" s="125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</row>
    <row r="507" spans="1:22" ht="21" customHeight="1" x14ac:dyDescent="0.15">
      <c r="A507" s="123"/>
      <c r="B507" s="124"/>
      <c r="C507" s="124"/>
      <c r="D507" s="124"/>
      <c r="E507" s="124"/>
      <c r="F507" s="124"/>
      <c r="G507" s="124"/>
      <c r="H507" s="124"/>
      <c r="I507" s="125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</row>
    <row r="508" spans="1:22" ht="21" customHeight="1" x14ac:dyDescent="0.15">
      <c r="A508" s="123"/>
      <c r="B508" s="124"/>
      <c r="C508" s="124"/>
      <c r="D508" s="124"/>
      <c r="E508" s="124"/>
      <c r="F508" s="124"/>
      <c r="G508" s="124"/>
      <c r="H508" s="124"/>
      <c r="I508" s="125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</row>
    <row r="509" spans="1:22" ht="21" customHeight="1" x14ac:dyDescent="0.15">
      <c r="A509" s="123"/>
      <c r="B509" s="124"/>
      <c r="C509" s="124"/>
      <c r="D509" s="124"/>
      <c r="E509" s="124"/>
      <c r="F509" s="124"/>
      <c r="G509" s="124"/>
      <c r="H509" s="124"/>
      <c r="I509" s="125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</row>
    <row r="510" spans="1:22" ht="21" customHeight="1" x14ac:dyDescent="0.15">
      <c r="A510" s="123"/>
      <c r="B510" s="124"/>
      <c r="C510" s="124"/>
      <c r="D510" s="124"/>
      <c r="E510" s="124"/>
      <c r="F510" s="124"/>
      <c r="G510" s="124"/>
      <c r="H510" s="124"/>
      <c r="I510" s="125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</row>
    <row r="511" spans="1:22" ht="21" customHeight="1" x14ac:dyDescent="0.15">
      <c r="A511" s="123"/>
      <c r="B511" s="124"/>
      <c r="C511" s="124"/>
      <c r="D511" s="124"/>
      <c r="E511" s="124"/>
      <c r="F511" s="124"/>
      <c r="G511" s="124"/>
      <c r="H511" s="124"/>
      <c r="I511" s="125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</row>
    <row r="512" spans="1:22" ht="21" customHeight="1" x14ac:dyDescent="0.15">
      <c r="A512" s="123"/>
      <c r="B512" s="124"/>
      <c r="C512" s="124"/>
      <c r="D512" s="124"/>
      <c r="E512" s="124"/>
      <c r="F512" s="124"/>
      <c r="G512" s="124"/>
      <c r="H512" s="124"/>
      <c r="I512" s="125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</row>
    <row r="513" spans="1:22" ht="21" customHeight="1" x14ac:dyDescent="0.15">
      <c r="A513" s="123"/>
      <c r="B513" s="124"/>
      <c r="C513" s="124"/>
      <c r="D513" s="124"/>
      <c r="E513" s="124"/>
      <c r="F513" s="124"/>
      <c r="G513" s="124"/>
      <c r="H513" s="124"/>
      <c r="I513" s="125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</row>
    <row r="514" spans="1:22" ht="21" customHeight="1" x14ac:dyDescent="0.15">
      <c r="A514" s="123"/>
      <c r="B514" s="124"/>
      <c r="C514" s="124"/>
      <c r="D514" s="124"/>
      <c r="E514" s="124"/>
      <c r="F514" s="124"/>
      <c r="G514" s="124"/>
      <c r="H514" s="124"/>
      <c r="I514" s="125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</row>
    <row r="515" spans="1:22" ht="21" customHeight="1" x14ac:dyDescent="0.15">
      <c r="A515" s="123"/>
      <c r="B515" s="124"/>
      <c r="C515" s="124"/>
      <c r="D515" s="124"/>
      <c r="E515" s="124"/>
      <c r="F515" s="124"/>
      <c r="G515" s="124"/>
      <c r="H515" s="124"/>
      <c r="I515" s="125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</row>
    <row r="516" spans="1:22" ht="21" customHeight="1" x14ac:dyDescent="0.15">
      <c r="A516" s="123"/>
      <c r="B516" s="124"/>
      <c r="C516" s="124"/>
      <c r="D516" s="124"/>
      <c r="E516" s="124"/>
      <c r="F516" s="124"/>
      <c r="G516" s="124"/>
      <c r="H516" s="124"/>
      <c r="I516" s="125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</row>
    <row r="517" spans="1:22" ht="21" customHeight="1" x14ac:dyDescent="0.15">
      <c r="A517" s="123"/>
      <c r="B517" s="124"/>
      <c r="C517" s="124"/>
      <c r="D517" s="124"/>
      <c r="E517" s="124"/>
      <c r="F517" s="124"/>
      <c r="G517" s="124"/>
      <c r="H517" s="124"/>
      <c r="I517" s="125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</row>
    <row r="518" spans="1:22" ht="21" customHeight="1" x14ac:dyDescent="0.15">
      <c r="A518" s="123"/>
      <c r="B518" s="124"/>
      <c r="C518" s="124"/>
      <c r="D518" s="124"/>
      <c r="E518" s="124"/>
      <c r="F518" s="124"/>
      <c r="G518" s="124"/>
      <c r="H518" s="124"/>
      <c r="I518" s="125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</row>
    <row r="519" spans="1:22" ht="21" customHeight="1" x14ac:dyDescent="0.15">
      <c r="A519" s="123"/>
      <c r="B519" s="124"/>
      <c r="C519" s="124"/>
      <c r="D519" s="124"/>
      <c r="E519" s="124"/>
      <c r="F519" s="124"/>
      <c r="G519" s="124"/>
      <c r="H519" s="124"/>
      <c r="I519" s="125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</row>
    <row r="520" spans="1:22" ht="21" customHeight="1" x14ac:dyDescent="0.15">
      <c r="A520" s="123"/>
      <c r="B520" s="124"/>
      <c r="C520" s="124"/>
      <c r="D520" s="124"/>
      <c r="E520" s="124"/>
      <c r="F520" s="124"/>
      <c r="G520" s="124"/>
      <c r="H520" s="124"/>
      <c r="I520" s="125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</row>
    <row r="521" spans="1:22" ht="21" customHeight="1" x14ac:dyDescent="0.15">
      <c r="A521" s="123"/>
      <c r="B521" s="124"/>
      <c r="C521" s="124"/>
      <c r="D521" s="124"/>
      <c r="E521" s="124"/>
      <c r="F521" s="124"/>
      <c r="G521" s="124"/>
      <c r="H521" s="124"/>
      <c r="I521" s="125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</row>
    <row r="522" spans="1:22" ht="21" customHeight="1" x14ac:dyDescent="0.15">
      <c r="A522" s="123"/>
      <c r="B522" s="124"/>
      <c r="C522" s="124"/>
      <c r="D522" s="124"/>
      <c r="E522" s="124"/>
      <c r="F522" s="124"/>
      <c r="G522" s="124"/>
      <c r="H522" s="124"/>
      <c r="I522" s="125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</row>
    <row r="523" spans="1:22" ht="21" customHeight="1" x14ac:dyDescent="0.15">
      <c r="A523" s="123"/>
      <c r="B523" s="124"/>
      <c r="C523" s="124"/>
      <c r="D523" s="124"/>
      <c r="E523" s="124"/>
      <c r="F523" s="124"/>
      <c r="G523" s="124"/>
      <c r="H523" s="124"/>
      <c r="I523" s="125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</row>
    <row r="524" spans="1:22" ht="21" customHeight="1" x14ac:dyDescent="0.15">
      <c r="A524" s="123"/>
      <c r="B524" s="124"/>
      <c r="C524" s="124"/>
      <c r="D524" s="124"/>
      <c r="E524" s="124"/>
      <c r="F524" s="124"/>
      <c r="G524" s="124"/>
      <c r="H524" s="124"/>
      <c r="I524" s="125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</row>
    <row r="525" spans="1:22" ht="21" customHeight="1" x14ac:dyDescent="0.15">
      <c r="A525" s="123"/>
      <c r="B525" s="124"/>
      <c r="C525" s="124"/>
      <c r="D525" s="124"/>
      <c r="E525" s="124"/>
      <c r="F525" s="124"/>
      <c r="G525" s="124"/>
      <c r="H525" s="124"/>
      <c r="I525" s="125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</row>
    <row r="526" spans="1:22" ht="21" customHeight="1" x14ac:dyDescent="0.15">
      <c r="A526" s="123"/>
      <c r="B526" s="124"/>
      <c r="C526" s="124"/>
      <c r="D526" s="124"/>
      <c r="E526" s="124"/>
      <c r="F526" s="124"/>
      <c r="G526" s="124"/>
      <c r="H526" s="124"/>
      <c r="I526" s="125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</row>
    <row r="527" spans="1:22" ht="21" customHeight="1" x14ac:dyDescent="0.15">
      <c r="A527" s="123"/>
      <c r="B527" s="124"/>
      <c r="C527" s="124"/>
      <c r="D527" s="124"/>
      <c r="E527" s="124"/>
      <c r="F527" s="124"/>
      <c r="G527" s="124"/>
      <c r="H527" s="124"/>
      <c r="I527" s="125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</row>
    <row r="528" spans="1:22" ht="21" customHeight="1" x14ac:dyDescent="0.15">
      <c r="A528" s="123"/>
      <c r="B528" s="124"/>
      <c r="C528" s="124"/>
      <c r="D528" s="124"/>
      <c r="E528" s="124"/>
      <c r="F528" s="124"/>
      <c r="G528" s="124"/>
      <c r="H528" s="124"/>
      <c r="I528" s="125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</row>
    <row r="529" spans="1:22" ht="21" customHeight="1" x14ac:dyDescent="0.15">
      <c r="A529" s="123"/>
      <c r="B529" s="124"/>
      <c r="C529" s="124"/>
      <c r="D529" s="124"/>
      <c r="E529" s="124"/>
      <c r="F529" s="124"/>
      <c r="G529" s="124"/>
      <c r="H529" s="124"/>
      <c r="I529" s="125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</row>
    <row r="530" spans="1:22" ht="21" customHeight="1" x14ac:dyDescent="0.15">
      <c r="A530" s="123"/>
      <c r="B530" s="124"/>
      <c r="C530" s="124"/>
      <c r="D530" s="124"/>
      <c r="E530" s="124"/>
      <c r="F530" s="124"/>
      <c r="G530" s="124"/>
      <c r="H530" s="124"/>
      <c r="I530" s="125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</row>
    <row r="531" spans="1:22" ht="21" customHeight="1" x14ac:dyDescent="0.15">
      <c r="A531" s="123"/>
      <c r="B531" s="124"/>
      <c r="C531" s="124"/>
      <c r="D531" s="124"/>
      <c r="E531" s="124"/>
      <c r="F531" s="124"/>
      <c r="G531" s="124"/>
      <c r="H531" s="124"/>
      <c r="I531" s="125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</row>
    <row r="532" spans="1:22" ht="21" customHeight="1" x14ac:dyDescent="0.15">
      <c r="A532" s="123"/>
      <c r="B532" s="124"/>
      <c r="C532" s="124"/>
      <c r="D532" s="124"/>
      <c r="E532" s="124"/>
      <c r="F532" s="124"/>
      <c r="G532" s="124"/>
      <c r="H532" s="124"/>
      <c r="I532" s="125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</row>
    <row r="533" spans="1:22" ht="21" customHeight="1" x14ac:dyDescent="0.15">
      <c r="A533" s="123"/>
      <c r="B533" s="124"/>
      <c r="C533" s="124"/>
      <c r="D533" s="124"/>
      <c r="E533" s="124"/>
      <c r="F533" s="124"/>
      <c r="G533" s="124"/>
      <c r="H533" s="124"/>
      <c r="I533" s="125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</row>
    <row r="534" spans="1:22" ht="21" customHeight="1" x14ac:dyDescent="0.15">
      <c r="A534" s="123"/>
      <c r="B534" s="124"/>
      <c r="C534" s="124"/>
      <c r="D534" s="124"/>
      <c r="E534" s="124"/>
      <c r="F534" s="124"/>
      <c r="G534" s="124"/>
      <c r="H534" s="124"/>
      <c r="I534" s="125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</row>
    <row r="535" spans="1:22" ht="21" customHeight="1" x14ac:dyDescent="0.15">
      <c r="A535" s="123"/>
      <c r="B535" s="124"/>
      <c r="C535" s="124"/>
      <c r="D535" s="124"/>
      <c r="E535" s="124"/>
      <c r="F535" s="124"/>
      <c r="G535" s="124"/>
      <c r="H535" s="124"/>
      <c r="I535" s="125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</row>
    <row r="536" spans="1:22" ht="21" customHeight="1" x14ac:dyDescent="0.15">
      <c r="A536" s="123"/>
      <c r="B536" s="124"/>
      <c r="C536" s="124"/>
      <c r="D536" s="124"/>
      <c r="E536" s="124"/>
      <c r="F536" s="124"/>
      <c r="G536" s="124"/>
      <c r="H536" s="124"/>
      <c r="I536" s="125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</row>
    <row r="537" spans="1:22" ht="21" customHeight="1" x14ac:dyDescent="0.15">
      <c r="A537" s="123"/>
      <c r="B537" s="124"/>
      <c r="C537" s="124"/>
      <c r="D537" s="124"/>
      <c r="E537" s="124"/>
      <c r="F537" s="124"/>
      <c r="G537" s="124"/>
      <c r="H537" s="124"/>
      <c r="I537" s="125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</row>
    <row r="538" spans="1:22" ht="21" customHeight="1" x14ac:dyDescent="0.15">
      <c r="A538" s="123"/>
      <c r="B538" s="124"/>
      <c r="C538" s="124"/>
      <c r="D538" s="124"/>
      <c r="E538" s="124"/>
      <c r="F538" s="124"/>
      <c r="G538" s="124"/>
      <c r="H538" s="124"/>
      <c r="I538" s="125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</row>
    <row r="539" spans="1:22" ht="21" customHeight="1" x14ac:dyDescent="0.15">
      <c r="A539" s="123"/>
      <c r="B539" s="124"/>
      <c r="C539" s="124"/>
      <c r="D539" s="124"/>
      <c r="E539" s="124"/>
      <c r="F539" s="124"/>
      <c r="G539" s="124"/>
      <c r="H539" s="124"/>
      <c r="I539" s="125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</row>
    <row r="540" spans="1:22" ht="21" customHeight="1" x14ac:dyDescent="0.15">
      <c r="A540" s="123"/>
      <c r="B540" s="124"/>
      <c r="C540" s="124"/>
      <c r="D540" s="124"/>
      <c r="E540" s="124"/>
      <c r="F540" s="124"/>
      <c r="G540" s="124"/>
      <c r="H540" s="124"/>
      <c r="I540" s="125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</row>
    <row r="541" spans="1:22" ht="21" customHeight="1" x14ac:dyDescent="0.15">
      <c r="A541" s="123"/>
      <c r="B541" s="124"/>
      <c r="C541" s="124"/>
      <c r="D541" s="124"/>
      <c r="E541" s="124"/>
      <c r="F541" s="124"/>
      <c r="G541" s="124"/>
      <c r="H541" s="124"/>
      <c r="I541" s="125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</row>
    <row r="542" spans="1:22" ht="21" customHeight="1" x14ac:dyDescent="0.15">
      <c r="A542" s="123"/>
      <c r="B542" s="124"/>
      <c r="C542" s="124"/>
      <c r="D542" s="124"/>
      <c r="E542" s="124"/>
      <c r="F542" s="124"/>
      <c r="G542" s="124"/>
      <c r="H542" s="124"/>
      <c r="I542" s="125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</row>
    <row r="543" spans="1:22" ht="21" customHeight="1" x14ac:dyDescent="0.15">
      <c r="A543" s="123"/>
      <c r="B543" s="124"/>
      <c r="C543" s="124"/>
      <c r="D543" s="124"/>
      <c r="E543" s="124"/>
      <c r="F543" s="124"/>
      <c r="G543" s="124"/>
      <c r="H543" s="124"/>
      <c r="I543" s="125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</row>
    <row r="544" spans="1:22" ht="21" customHeight="1" x14ac:dyDescent="0.15">
      <c r="A544" s="123"/>
      <c r="B544" s="124"/>
      <c r="C544" s="124"/>
      <c r="D544" s="124"/>
      <c r="E544" s="124"/>
      <c r="F544" s="124"/>
      <c r="G544" s="124"/>
      <c r="H544" s="124"/>
      <c r="I544" s="125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</row>
    <row r="545" spans="1:22" ht="21" customHeight="1" x14ac:dyDescent="0.15">
      <c r="A545" s="123"/>
      <c r="B545" s="124"/>
      <c r="C545" s="124"/>
      <c r="D545" s="124"/>
      <c r="E545" s="124"/>
      <c r="F545" s="124"/>
      <c r="G545" s="124"/>
      <c r="H545" s="124"/>
      <c r="I545" s="125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</row>
    <row r="546" spans="1:22" ht="21" customHeight="1" x14ac:dyDescent="0.15">
      <c r="A546" s="123"/>
      <c r="B546" s="124"/>
      <c r="C546" s="124"/>
      <c r="D546" s="124"/>
      <c r="E546" s="124"/>
      <c r="F546" s="124"/>
      <c r="G546" s="124"/>
      <c r="H546" s="124"/>
      <c r="I546" s="125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</row>
    <row r="547" spans="1:22" ht="21" customHeight="1" x14ac:dyDescent="0.15">
      <c r="A547" s="123"/>
      <c r="B547" s="124"/>
      <c r="C547" s="124"/>
      <c r="D547" s="124"/>
      <c r="E547" s="124"/>
      <c r="F547" s="124"/>
      <c r="G547" s="124"/>
      <c r="H547" s="124"/>
      <c r="I547" s="125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</row>
    <row r="548" spans="1:22" ht="21" customHeight="1" x14ac:dyDescent="0.15">
      <c r="A548" s="123"/>
      <c r="B548" s="124"/>
      <c r="C548" s="124"/>
      <c r="D548" s="124"/>
      <c r="E548" s="124"/>
      <c r="F548" s="124"/>
      <c r="G548" s="124"/>
      <c r="H548" s="124"/>
      <c r="I548" s="125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</row>
    <row r="549" spans="1:22" ht="21" customHeight="1" x14ac:dyDescent="0.15">
      <c r="A549" s="123"/>
      <c r="B549" s="124"/>
      <c r="C549" s="124"/>
      <c r="D549" s="124"/>
      <c r="E549" s="124"/>
      <c r="F549" s="124"/>
      <c r="G549" s="124"/>
      <c r="H549" s="124"/>
      <c r="I549" s="125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</row>
    <row r="550" spans="1:22" ht="21" customHeight="1" x14ac:dyDescent="0.15">
      <c r="A550" s="123"/>
      <c r="B550" s="124"/>
      <c r="C550" s="124"/>
      <c r="D550" s="124"/>
      <c r="E550" s="124"/>
      <c r="F550" s="124"/>
      <c r="G550" s="124"/>
      <c r="H550" s="124"/>
      <c r="I550" s="125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</row>
    <row r="551" spans="1:22" ht="21" customHeight="1" x14ac:dyDescent="0.15">
      <c r="A551" s="123"/>
      <c r="B551" s="124"/>
      <c r="C551" s="124"/>
      <c r="D551" s="124"/>
      <c r="E551" s="124"/>
      <c r="F551" s="124"/>
      <c r="G551" s="124"/>
      <c r="H551" s="124"/>
      <c r="I551" s="125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</row>
    <row r="552" spans="1:22" ht="21" customHeight="1" x14ac:dyDescent="0.15">
      <c r="A552" s="123"/>
      <c r="B552" s="124"/>
      <c r="C552" s="124"/>
      <c r="D552" s="124"/>
      <c r="E552" s="124"/>
      <c r="F552" s="124"/>
      <c r="G552" s="124"/>
      <c r="H552" s="124"/>
      <c r="I552" s="125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</row>
    <row r="553" spans="1:22" ht="21" customHeight="1" x14ac:dyDescent="0.15">
      <c r="A553" s="123"/>
      <c r="B553" s="124"/>
      <c r="C553" s="124"/>
      <c r="D553" s="124"/>
      <c r="E553" s="124"/>
      <c r="F553" s="124"/>
      <c r="G553" s="124"/>
      <c r="H553" s="124"/>
      <c r="I553" s="125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</row>
    <row r="554" spans="1:22" ht="21" customHeight="1" x14ac:dyDescent="0.15">
      <c r="A554" s="123"/>
      <c r="B554" s="124"/>
      <c r="C554" s="124"/>
      <c r="D554" s="124"/>
      <c r="E554" s="124"/>
      <c r="F554" s="124"/>
      <c r="G554" s="124"/>
      <c r="H554" s="124"/>
      <c r="I554" s="125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</row>
    <row r="555" spans="1:22" ht="21" customHeight="1" x14ac:dyDescent="0.15">
      <c r="A555" s="123"/>
      <c r="B555" s="124"/>
      <c r="C555" s="124"/>
      <c r="D555" s="124"/>
      <c r="E555" s="124"/>
      <c r="F555" s="124"/>
      <c r="G555" s="124"/>
      <c r="H555" s="124"/>
      <c r="I555" s="125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</row>
    <row r="556" spans="1:22" ht="21" customHeight="1" x14ac:dyDescent="0.15">
      <c r="A556" s="123"/>
      <c r="B556" s="124"/>
      <c r="C556" s="124"/>
      <c r="D556" s="124"/>
      <c r="E556" s="124"/>
      <c r="F556" s="124"/>
      <c r="G556" s="124"/>
      <c r="H556" s="124"/>
      <c r="I556" s="125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</row>
    <row r="557" spans="1:22" ht="21" customHeight="1" x14ac:dyDescent="0.15">
      <c r="A557" s="123"/>
      <c r="B557" s="124"/>
      <c r="C557" s="124"/>
      <c r="D557" s="124"/>
      <c r="E557" s="124"/>
      <c r="F557" s="124"/>
      <c r="G557" s="124"/>
      <c r="H557" s="124"/>
      <c r="I557" s="125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</row>
    <row r="558" spans="1:22" ht="21" customHeight="1" x14ac:dyDescent="0.15">
      <c r="A558" s="123"/>
      <c r="B558" s="124"/>
      <c r="C558" s="124"/>
      <c r="D558" s="124"/>
      <c r="E558" s="124"/>
      <c r="F558" s="124"/>
      <c r="G558" s="124"/>
      <c r="H558" s="124"/>
      <c r="I558" s="125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</row>
    <row r="559" spans="1:22" ht="21" customHeight="1" x14ac:dyDescent="0.15">
      <c r="A559" s="123"/>
      <c r="B559" s="124"/>
      <c r="C559" s="124"/>
      <c r="D559" s="124"/>
      <c r="E559" s="124"/>
      <c r="F559" s="124"/>
      <c r="G559" s="124"/>
      <c r="H559" s="124"/>
      <c r="I559" s="125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</row>
    <row r="560" spans="1:22" ht="21" customHeight="1" x14ac:dyDescent="0.15">
      <c r="A560" s="123"/>
      <c r="B560" s="124"/>
      <c r="C560" s="124"/>
      <c r="D560" s="124"/>
      <c r="E560" s="124"/>
      <c r="F560" s="124"/>
      <c r="G560" s="124"/>
      <c r="H560" s="124"/>
      <c r="I560" s="125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</row>
    <row r="561" spans="1:22" ht="21" customHeight="1" x14ac:dyDescent="0.15">
      <c r="A561" s="123"/>
      <c r="B561" s="124"/>
      <c r="C561" s="124"/>
      <c r="D561" s="124"/>
      <c r="E561" s="124"/>
      <c r="F561" s="124"/>
      <c r="G561" s="124"/>
      <c r="H561" s="124"/>
      <c r="I561" s="125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</row>
    <row r="562" spans="1:22" ht="21" customHeight="1" x14ac:dyDescent="0.15">
      <c r="A562" s="123"/>
      <c r="B562" s="124"/>
      <c r="C562" s="124"/>
      <c r="D562" s="124"/>
      <c r="E562" s="124"/>
      <c r="F562" s="124"/>
      <c r="G562" s="124"/>
      <c r="H562" s="124"/>
      <c r="I562" s="125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</row>
    <row r="563" spans="1:22" ht="21" customHeight="1" x14ac:dyDescent="0.15">
      <c r="A563" s="123"/>
      <c r="B563" s="124"/>
      <c r="C563" s="124"/>
      <c r="D563" s="124"/>
      <c r="E563" s="124"/>
      <c r="F563" s="124"/>
      <c r="G563" s="124"/>
      <c r="H563" s="124"/>
      <c r="I563" s="125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</row>
    <row r="564" spans="1:22" ht="21" customHeight="1" x14ac:dyDescent="0.15">
      <c r="A564" s="123"/>
      <c r="B564" s="124"/>
      <c r="C564" s="124"/>
      <c r="D564" s="124"/>
      <c r="E564" s="124"/>
      <c r="F564" s="124"/>
      <c r="G564" s="124"/>
      <c r="H564" s="124"/>
      <c r="I564" s="125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</row>
    <row r="565" spans="1:22" ht="21" customHeight="1" x14ac:dyDescent="0.15">
      <c r="A565" s="123"/>
      <c r="B565" s="124"/>
      <c r="C565" s="124"/>
      <c r="D565" s="124"/>
      <c r="E565" s="124"/>
      <c r="F565" s="124"/>
      <c r="G565" s="124"/>
      <c r="H565" s="124"/>
      <c r="I565" s="125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</row>
    <row r="566" spans="1:22" ht="21" customHeight="1" x14ac:dyDescent="0.15">
      <c r="A566" s="123"/>
      <c r="B566" s="124"/>
      <c r="C566" s="124"/>
      <c r="D566" s="124"/>
      <c r="E566" s="124"/>
      <c r="F566" s="124"/>
      <c r="G566" s="124"/>
      <c r="H566" s="124"/>
      <c r="I566" s="125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</row>
    <row r="567" spans="1:22" ht="21" customHeight="1" x14ac:dyDescent="0.15">
      <c r="A567" s="123"/>
      <c r="B567" s="124"/>
      <c r="C567" s="124"/>
      <c r="D567" s="124"/>
      <c r="E567" s="124"/>
      <c r="F567" s="124"/>
      <c r="G567" s="124"/>
      <c r="H567" s="124"/>
      <c r="I567" s="125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</row>
    <row r="568" spans="1:22" ht="21" customHeight="1" x14ac:dyDescent="0.15">
      <c r="A568" s="123"/>
      <c r="B568" s="124"/>
      <c r="C568" s="124"/>
      <c r="D568" s="124"/>
      <c r="E568" s="124"/>
      <c r="F568" s="124"/>
      <c r="G568" s="124"/>
      <c r="H568" s="124"/>
      <c r="I568" s="125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</row>
    <row r="569" spans="1:22" ht="21" customHeight="1" x14ac:dyDescent="0.15">
      <c r="A569" s="123"/>
      <c r="B569" s="124"/>
      <c r="C569" s="124"/>
      <c r="D569" s="124"/>
      <c r="E569" s="124"/>
      <c r="F569" s="124"/>
      <c r="G569" s="124"/>
      <c r="H569" s="124"/>
      <c r="I569" s="125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</row>
    <row r="570" spans="1:22" ht="21" customHeight="1" x14ac:dyDescent="0.15">
      <c r="A570" s="123"/>
      <c r="B570" s="124"/>
      <c r="C570" s="124"/>
      <c r="D570" s="124"/>
      <c r="E570" s="124"/>
      <c r="F570" s="124"/>
      <c r="G570" s="124"/>
      <c r="H570" s="124"/>
      <c r="I570" s="125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</row>
    <row r="571" spans="1:22" ht="21" customHeight="1" x14ac:dyDescent="0.15">
      <c r="A571" s="123"/>
      <c r="B571" s="124"/>
      <c r="C571" s="124"/>
      <c r="D571" s="124"/>
      <c r="E571" s="124"/>
      <c r="F571" s="124"/>
      <c r="G571" s="124"/>
      <c r="H571" s="124"/>
      <c r="I571" s="125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</row>
    <row r="572" spans="1:22" ht="21" customHeight="1" x14ac:dyDescent="0.15">
      <c r="A572" s="123"/>
      <c r="B572" s="124"/>
      <c r="C572" s="124"/>
      <c r="D572" s="124"/>
      <c r="E572" s="124"/>
      <c r="F572" s="124"/>
      <c r="G572" s="124"/>
      <c r="H572" s="124"/>
      <c r="I572" s="125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</row>
    <row r="573" spans="1:22" ht="21" customHeight="1" x14ac:dyDescent="0.15">
      <c r="A573" s="123"/>
      <c r="B573" s="124"/>
      <c r="C573" s="124"/>
      <c r="D573" s="124"/>
      <c r="E573" s="124"/>
      <c r="F573" s="124"/>
      <c r="G573" s="124"/>
      <c r="H573" s="124"/>
      <c r="I573" s="125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</row>
    <row r="574" spans="1:22" ht="21" customHeight="1" x14ac:dyDescent="0.15">
      <c r="A574" s="123"/>
      <c r="B574" s="124"/>
      <c r="C574" s="124"/>
      <c r="D574" s="124"/>
      <c r="E574" s="124"/>
      <c r="F574" s="124"/>
      <c r="G574" s="124"/>
      <c r="H574" s="124"/>
      <c r="I574" s="125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</row>
    <row r="575" spans="1:22" ht="21" customHeight="1" x14ac:dyDescent="0.15">
      <c r="A575" s="123"/>
      <c r="B575" s="124"/>
      <c r="C575" s="124"/>
      <c r="D575" s="124"/>
      <c r="E575" s="124"/>
      <c r="F575" s="124"/>
      <c r="G575" s="124"/>
      <c r="H575" s="124"/>
      <c r="I575" s="125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</row>
    <row r="576" spans="1:22" ht="21" customHeight="1" x14ac:dyDescent="0.15">
      <c r="A576" s="123"/>
      <c r="B576" s="124"/>
      <c r="C576" s="124"/>
      <c r="D576" s="124"/>
      <c r="E576" s="124"/>
      <c r="F576" s="124"/>
      <c r="G576" s="124"/>
      <c r="H576" s="124"/>
      <c r="I576" s="125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</row>
    <row r="577" spans="1:22" ht="21" customHeight="1" x14ac:dyDescent="0.15">
      <c r="A577" s="123"/>
      <c r="B577" s="124"/>
      <c r="C577" s="124"/>
      <c r="D577" s="124"/>
      <c r="E577" s="124"/>
      <c r="F577" s="124"/>
      <c r="G577" s="124"/>
      <c r="H577" s="124"/>
      <c r="I577" s="125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</row>
    <row r="578" spans="1:22" ht="21" customHeight="1" x14ac:dyDescent="0.15">
      <c r="A578" s="123"/>
      <c r="B578" s="124"/>
      <c r="C578" s="124"/>
      <c r="D578" s="124"/>
      <c r="E578" s="124"/>
      <c r="F578" s="124"/>
      <c r="G578" s="124"/>
      <c r="H578" s="124"/>
      <c r="I578" s="125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</row>
    <row r="579" spans="1:22" ht="21" customHeight="1" x14ac:dyDescent="0.15">
      <c r="A579" s="123"/>
      <c r="B579" s="124"/>
      <c r="C579" s="124"/>
      <c r="D579" s="124"/>
      <c r="E579" s="124"/>
      <c r="F579" s="124"/>
      <c r="G579" s="124"/>
      <c r="H579" s="124"/>
      <c r="I579" s="125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</row>
    <row r="580" spans="1:22" ht="21" customHeight="1" x14ac:dyDescent="0.15">
      <c r="A580" s="123"/>
      <c r="B580" s="124"/>
      <c r="C580" s="124"/>
      <c r="D580" s="124"/>
      <c r="E580" s="124"/>
      <c r="F580" s="124"/>
      <c r="G580" s="124"/>
      <c r="H580" s="124"/>
      <c r="I580" s="125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</row>
    <row r="581" spans="1:22" ht="21" customHeight="1" x14ac:dyDescent="0.15">
      <c r="A581" s="123"/>
      <c r="B581" s="124"/>
      <c r="C581" s="124"/>
      <c r="D581" s="124"/>
      <c r="E581" s="124"/>
      <c r="F581" s="124"/>
      <c r="G581" s="124"/>
      <c r="H581" s="124"/>
      <c r="I581" s="125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</row>
    <row r="582" spans="1:22" ht="21" customHeight="1" x14ac:dyDescent="0.15">
      <c r="A582" s="123"/>
      <c r="B582" s="124"/>
      <c r="C582" s="124"/>
      <c r="D582" s="124"/>
      <c r="E582" s="124"/>
      <c r="F582" s="124"/>
      <c r="G582" s="124"/>
      <c r="H582" s="124"/>
      <c r="I582" s="125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</row>
    <row r="583" spans="1:22" ht="21" customHeight="1" x14ac:dyDescent="0.15">
      <c r="A583" s="123"/>
      <c r="B583" s="124"/>
      <c r="C583" s="124"/>
      <c r="D583" s="124"/>
      <c r="E583" s="124"/>
      <c r="F583" s="124"/>
      <c r="G583" s="124"/>
      <c r="H583" s="124"/>
      <c r="I583" s="125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</row>
    <row r="584" spans="1:22" ht="21" customHeight="1" x14ac:dyDescent="0.15">
      <c r="A584" s="123"/>
      <c r="B584" s="124"/>
      <c r="C584" s="124"/>
      <c r="D584" s="124"/>
      <c r="E584" s="124"/>
      <c r="F584" s="124"/>
      <c r="G584" s="124"/>
      <c r="H584" s="124"/>
      <c r="I584" s="125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</row>
    <row r="585" spans="1:22" ht="21" customHeight="1" x14ac:dyDescent="0.15">
      <c r="A585" s="123"/>
      <c r="B585" s="124"/>
      <c r="C585" s="124"/>
      <c r="D585" s="124"/>
      <c r="E585" s="124"/>
      <c r="F585" s="124"/>
      <c r="G585" s="124"/>
      <c r="H585" s="124"/>
      <c r="I585" s="125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</row>
    <row r="586" spans="1:22" ht="21" customHeight="1" x14ac:dyDescent="0.15">
      <c r="A586" s="123"/>
      <c r="B586" s="124"/>
      <c r="C586" s="124"/>
      <c r="D586" s="124"/>
      <c r="E586" s="124"/>
      <c r="F586" s="124"/>
      <c r="G586" s="124"/>
      <c r="H586" s="124"/>
      <c r="I586" s="125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</row>
    <row r="587" spans="1:22" ht="21" customHeight="1" x14ac:dyDescent="0.15">
      <c r="A587" s="123"/>
      <c r="B587" s="124"/>
      <c r="C587" s="124"/>
      <c r="D587" s="124"/>
      <c r="E587" s="124"/>
      <c r="F587" s="124"/>
      <c r="G587" s="124"/>
      <c r="H587" s="124"/>
      <c r="I587" s="125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</row>
    <row r="588" spans="1:22" ht="21" customHeight="1" x14ac:dyDescent="0.15">
      <c r="A588" s="123"/>
      <c r="B588" s="124"/>
      <c r="C588" s="124"/>
      <c r="D588" s="124"/>
      <c r="E588" s="124"/>
      <c r="F588" s="124"/>
      <c r="G588" s="124"/>
      <c r="H588" s="124"/>
      <c r="I588" s="125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</row>
    <row r="589" spans="1:22" ht="21" customHeight="1" x14ac:dyDescent="0.15">
      <c r="A589" s="123"/>
      <c r="B589" s="124"/>
      <c r="C589" s="124"/>
      <c r="D589" s="124"/>
      <c r="E589" s="124"/>
      <c r="F589" s="124"/>
      <c r="G589" s="124"/>
      <c r="H589" s="124"/>
      <c r="I589" s="125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</row>
    <row r="590" spans="1:22" ht="21" customHeight="1" x14ac:dyDescent="0.15">
      <c r="A590" s="123"/>
      <c r="B590" s="124"/>
      <c r="C590" s="124"/>
      <c r="D590" s="124"/>
      <c r="E590" s="124"/>
      <c r="F590" s="124"/>
      <c r="G590" s="124"/>
      <c r="H590" s="124"/>
      <c r="I590" s="125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</row>
    <row r="591" spans="1:22" ht="21" customHeight="1" x14ac:dyDescent="0.15">
      <c r="A591" s="123"/>
      <c r="B591" s="124"/>
      <c r="C591" s="124"/>
      <c r="D591" s="124"/>
      <c r="E591" s="124"/>
      <c r="F591" s="124"/>
      <c r="G591" s="124"/>
      <c r="H591" s="124"/>
      <c r="I591" s="125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</row>
    <row r="592" spans="1:22" ht="21" customHeight="1" x14ac:dyDescent="0.15">
      <c r="A592" s="123"/>
      <c r="B592" s="124"/>
      <c r="C592" s="124"/>
      <c r="D592" s="124"/>
      <c r="E592" s="124"/>
      <c r="F592" s="124"/>
      <c r="G592" s="124"/>
      <c r="H592" s="124"/>
      <c r="I592" s="125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</row>
    <row r="593" spans="1:22" ht="21" customHeight="1" x14ac:dyDescent="0.15">
      <c r="A593" s="123"/>
      <c r="B593" s="124"/>
      <c r="C593" s="124"/>
      <c r="D593" s="124"/>
      <c r="E593" s="124"/>
      <c r="F593" s="124"/>
      <c r="G593" s="124"/>
      <c r="H593" s="124"/>
      <c r="I593" s="125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</row>
    <row r="594" spans="1:22" ht="21" customHeight="1" x14ac:dyDescent="0.15">
      <c r="A594" s="123"/>
      <c r="B594" s="124"/>
      <c r="C594" s="124"/>
      <c r="D594" s="124"/>
      <c r="E594" s="124"/>
      <c r="F594" s="124"/>
      <c r="G594" s="124"/>
      <c r="H594" s="124"/>
      <c r="I594" s="125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</row>
    <row r="595" spans="1:22" ht="21" customHeight="1" x14ac:dyDescent="0.15">
      <c r="A595" s="123"/>
      <c r="B595" s="124"/>
      <c r="C595" s="124"/>
      <c r="D595" s="124"/>
      <c r="E595" s="124"/>
      <c r="F595" s="124"/>
      <c r="G595" s="124"/>
      <c r="H595" s="124"/>
      <c r="I595" s="125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</row>
    <row r="596" spans="1:22" ht="21" customHeight="1" x14ac:dyDescent="0.15">
      <c r="A596" s="123"/>
      <c r="B596" s="124"/>
      <c r="C596" s="124"/>
      <c r="D596" s="124"/>
      <c r="E596" s="124"/>
      <c r="F596" s="124"/>
      <c r="G596" s="124"/>
      <c r="H596" s="124"/>
      <c r="I596" s="125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</row>
    <row r="597" spans="1:22" ht="21" customHeight="1" x14ac:dyDescent="0.15">
      <c r="A597" s="123"/>
      <c r="B597" s="124"/>
      <c r="C597" s="124"/>
      <c r="D597" s="124"/>
      <c r="E597" s="124"/>
      <c r="F597" s="124"/>
      <c r="G597" s="124"/>
      <c r="H597" s="124"/>
      <c r="I597" s="125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</row>
    <row r="598" spans="1:22" ht="21" customHeight="1" x14ac:dyDescent="0.15">
      <c r="A598" s="123"/>
      <c r="B598" s="124"/>
      <c r="C598" s="124"/>
      <c r="D598" s="124"/>
      <c r="E598" s="124"/>
      <c r="F598" s="124"/>
      <c r="G598" s="124"/>
      <c r="H598" s="124"/>
      <c r="I598" s="125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</row>
    <row r="599" spans="1:22" ht="21" customHeight="1" x14ac:dyDescent="0.15">
      <c r="A599" s="123"/>
      <c r="B599" s="124"/>
      <c r="C599" s="124"/>
      <c r="D599" s="124"/>
      <c r="E599" s="124"/>
      <c r="F599" s="124"/>
      <c r="G599" s="124"/>
      <c r="H599" s="124"/>
      <c r="I599" s="125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</row>
    <row r="600" spans="1:22" ht="21" customHeight="1" x14ac:dyDescent="0.15">
      <c r="A600" s="123"/>
      <c r="B600" s="124"/>
      <c r="C600" s="124"/>
      <c r="D600" s="124"/>
      <c r="E600" s="124"/>
      <c r="F600" s="124"/>
      <c r="G600" s="124"/>
      <c r="H600" s="124"/>
      <c r="I600" s="125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</row>
    <row r="601" spans="1:22" ht="21" customHeight="1" x14ac:dyDescent="0.15">
      <c r="A601" s="123"/>
      <c r="B601" s="124"/>
      <c r="C601" s="124"/>
      <c r="D601" s="124"/>
      <c r="E601" s="124"/>
      <c r="F601" s="124"/>
      <c r="G601" s="124"/>
      <c r="H601" s="124"/>
      <c r="I601" s="125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</row>
    <row r="602" spans="1:22" ht="21" customHeight="1" x14ac:dyDescent="0.15">
      <c r="A602" s="123"/>
      <c r="B602" s="124"/>
      <c r="C602" s="124"/>
      <c r="D602" s="124"/>
      <c r="E602" s="124"/>
      <c r="F602" s="124"/>
      <c r="G602" s="124"/>
      <c r="H602" s="124"/>
      <c r="I602" s="125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</row>
    <row r="603" spans="1:22" ht="21" customHeight="1" x14ac:dyDescent="0.15">
      <c r="A603" s="123"/>
      <c r="B603" s="124"/>
      <c r="C603" s="124"/>
      <c r="D603" s="124"/>
      <c r="E603" s="124"/>
      <c r="F603" s="124"/>
      <c r="G603" s="124"/>
      <c r="H603" s="124"/>
      <c r="I603" s="125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</row>
    <row r="604" spans="1:22" ht="21" customHeight="1" x14ac:dyDescent="0.15">
      <c r="A604" s="123"/>
      <c r="B604" s="124"/>
      <c r="C604" s="124"/>
      <c r="D604" s="124"/>
      <c r="E604" s="124"/>
      <c r="F604" s="124"/>
      <c r="G604" s="124"/>
      <c r="H604" s="124"/>
      <c r="I604" s="125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</row>
    <row r="605" spans="1:22" ht="21" customHeight="1" x14ac:dyDescent="0.15">
      <c r="A605" s="123"/>
      <c r="B605" s="124"/>
      <c r="C605" s="124"/>
      <c r="D605" s="124"/>
      <c r="E605" s="124"/>
      <c r="F605" s="124"/>
      <c r="G605" s="124"/>
      <c r="H605" s="124"/>
      <c r="I605" s="125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</row>
    <row r="606" spans="1:22" ht="21" customHeight="1" x14ac:dyDescent="0.15">
      <c r="A606" s="123"/>
      <c r="B606" s="124"/>
      <c r="C606" s="124"/>
      <c r="D606" s="124"/>
      <c r="E606" s="124"/>
      <c r="F606" s="124"/>
      <c r="G606" s="124"/>
      <c r="H606" s="124"/>
      <c r="I606" s="125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</row>
    <row r="607" spans="1:22" ht="21" customHeight="1" x14ac:dyDescent="0.15">
      <c r="A607" s="123"/>
      <c r="B607" s="124"/>
      <c r="C607" s="124"/>
      <c r="D607" s="124"/>
      <c r="E607" s="124"/>
      <c r="F607" s="124"/>
      <c r="G607" s="124"/>
      <c r="H607" s="124"/>
      <c r="I607" s="125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</row>
    <row r="608" spans="1:22" ht="21" customHeight="1" x14ac:dyDescent="0.15">
      <c r="A608" s="123"/>
      <c r="B608" s="124"/>
      <c r="C608" s="124"/>
      <c r="D608" s="124"/>
      <c r="E608" s="124"/>
      <c r="F608" s="124"/>
      <c r="G608" s="124"/>
      <c r="H608" s="124"/>
      <c r="I608" s="125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</row>
    <row r="609" spans="1:22" ht="21" customHeight="1" x14ac:dyDescent="0.15">
      <c r="A609" s="123"/>
      <c r="B609" s="124"/>
      <c r="C609" s="124"/>
      <c r="D609" s="124"/>
      <c r="E609" s="124"/>
      <c r="F609" s="124"/>
      <c r="G609" s="124"/>
      <c r="H609" s="124"/>
      <c r="I609" s="125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</row>
    <row r="610" spans="1:22" ht="21" customHeight="1" x14ac:dyDescent="0.15">
      <c r="A610" s="123"/>
      <c r="B610" s="124"/>
      <c r="C610" s="124"/>
      <c r="D610" s="124"/>
      <c r="E610" s="124"/>
      <c r="F610" s="124"/>
      <c r="G610" s="124"/>
      <c r="H610" s="124"/>
      <c r="I610" s="125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</row>
    <row r="611" spans="1:22" ht="21" customHeight="1" x14ac:dyDescent="0.15">
      <c r="A611" s="123"/>
      <c r="B611" s="124"/>
      <c r="C611" s="124"/>
      <c r="D611" s="124"/>
      <c r="E611" s="124"/>
      <c r="F611" s="124"/>
      <c r="G611" s="124"/>
      <c r="H611" s="124"/>
      <c r="I611" s="125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</row>
    <row r="612" spans="1:22" ht="21" customHeight="1" x14ac:dyDescent="0.15">
      <c r="A612" s="123"/>
      <c r="B612" s="124"/>
      <c r="C612" s="124"/>
      <c r="D612" s="124"/>
      <c r="E612" s="124"/>
      <c r="F612" s="124"/>
      <c r="G612" s="124"/>
      <c r="H612" s="124"/>
      <c r="I612" s="125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</row>
    <row r="613" spans="1:22" ht="21" customHeight="1" x14ac:dyDescent="0.15">
      <c r="A613" s="123"/>
      <c r="B613" s="124"/>
      <c r="C613" s="124"/>
      <c r="D613" s="124"/>
      <c r="E613" s="124"/>
      <c r="F613" s="124"/>
      <c r="G613" s="124"/>
      <c r="H613" s="124"/>
      <c r="I613" s="125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</row>
    <row r="614" spans="1:22" ht="21" customHeight="1" x14ac:dyDescent="0.15">
      <c r="A614" s="123"/>
      <c r="B614" s="124"/>
      <c r="C614" s="124"/>
      <c r="D614" s="124"/>
      <c r="E614" s="124"/>
      <c r="F614" s="124"/>
      <c r="G614" s="124"/>
      <c r="H614" s="124"/>
      <c r="I614" s="125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</row>
    <row r="615" spans="1:22" ht="21" customHeight="1" x14ac:dyDescent="0.15">
      <c r="A615" s="123"/>
      <c r="B615" s="124"/>
      <c r="C615" s="124"/>
      <c r="D615" s="124"/>
      <c r="E615" s="124"/>
      <c r="F615" s="124"/>
      <c r="G615" s="124"/>
      <c r="H615" s="124"/>
      <c r="I615" s="125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</row>
    <row r="616" spans="1:22" ht="21" customHeight="1" x14ac:dyDescent="0.15">
      <c r="A616" s="123"/>
      <c r="B616" s="124"/>
      <c r="C616" s="124"/>
      <c r="D616" s="124"/>
      <c r="E616" s="124"/>
      <c r="F616" s="124"/>
      <c r="G616" s="124"/>
      <c r="H616" s="124"/>
      <c r="I616" s="125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</row>
    <row r="617" spans="1:22" ht="21" customHeight="1" x14ac:dyDescent="0.15">
      <c r="A617" s="123"/>
      <c r="B617" s="124"/>
      <c r="C617" s="124"/>
      <c r="D617" s="124"/>
      <c r="E617" s="124"/>
      <c r="F617" s="124"/>
      <c r="G617" s="124"/>
      <c r="H617" s="124"/>
      <c r="I617" s="125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</row>
    <row r="618" spans="1:22" ht="21" customHeight="1" x14ac:dyDescent="0.15">
      <c r="A618" s="123"/>
      <c r="B618" s="124"/>
      <c r="C618" s="124"/>
      <c r="D618" s="124"/>
      <c r="E618" s="124"/>
      <c r="F618" s="124"/>
      <c r="G618" s="124"/>
      <c r="H618" s="124"/>
      <c r="I618" s="125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</row>
    <row r="619" spans="1:22" ht="21" customHeight="1" x14ac:dyDescent="0.15">
      <c r="A619" s="123"/>
      <c r="B619" s="124"/>
      <c r="C619" s="124"/>
      <c r="D619" s="124"/>
      <c r="E619" s="124"/>
      <c r="F619" s="124"/>
      <c r="G619" s="124"/>
      <c r="H619" s="124"/>
      <c r="I619" s="125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</row>
    <row r="620" spans="1:22" ht="21" customHeight="1" x14ac:dyDescent="0.15">
      <c r="A620" s="123"/>
      <c r="B620" s="124"/>
      <c r="C620" s="124"/>
      <c r="D620" s="124"/>
      <c r="E620" s="124"/>
      <c r="F620" s="124"/>
      <c r="G620" s="124"/>
      <c r="H620" s="124"/>
      <c r="I620" s="125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</row>
    <row r="621" spans="1:22" ht="21" customHeight="1" x14ac:dyDescent="0.15">
      <c r="A621" s="123"/>
      <c r="B621" s="124"/>
      <c r="C621" s="124"/>
      <c r="D621" s="124"/>
      <c r="E621" s="124"/>
      <c r="F621" s="124"/>
      <c r="G621" s="124"/>
      <c r="H621" s="124"/>
      <c r="I621" s="125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</row>
    <row r="622" spans="1:22" ht="21" customHeight="1" x14ac:dyDescent="0.15">
      <c r="A622" s="123"/>
      <c r="B622" s="124"/>
      <c r="C622" s="124"/>
      <c r="D622" s="124"/>
      <c r="E622" s="124"/>
      <c r="F622" s="124"/>
      <c r="G622" s="124"/>
      <c r="H622" s="124"/>
      <c r="I622" s="125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</row>
    <row r="623" spans="1:22" ht="21" customHeight="1" x14ac:dyDescent="0.15">
      <c r="A623" s="123"/>
      <c r="B623" s="124"/>
      <c r="C623" s="124"/>
      <c r="D623" s="124"/>
      <c r="E623" s="124"/>
      <c r="F623" s="124"/>
      <c r="G623" s="124"/>
      <c r="H623" s="124"/>
      <c r="I623" s="125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</row>
    <row r="624" spans="1:22" ht="21" customHeight="1" x14ac:dyDescent="0.15">
      <c r="A624" s="123"/>
      <c r="B624" s="124"/>
      <c r="C624" s="124"/>
      <c r="D624" s="124"/>
      <c r="E624" s="124"/>
      <c r="F624" s="124"/>
      <c r="G624" s="124"/>
      <c r="H624" s="124"/>
      <c r="I624" s="125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</row>
    <row r="625" spans="1:22" ht="21" customHeight="1" x14ac:dyDescent="0.15">
      <c r="A625" s="123"/>
      <c r="B625" s="124"/>
      <c r="C625" s="124"/>
      <c r="D625" s="124"/>
      <c r="E625" s="124"/>
      <c r="F625" s="124"/>
      <c r="G625" s="124"/>
      <c r="H625" s="124"/>
      <c r="I625" s="125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</row>
    <row r="626" spans="1:22" ht="21" customHeight="1" x14ac:dyDescent="0.15">
      <c r="A626" s="123"/>
      <c r="B626" s="124"/>
      <c r="C626" s="124"/>
      <c r="D626" s="124"/>
      <c r="E626" s="124"/>
      <c r="F626" s="124"/>
      <c r="G626" s="124"/>
      <c r="H626" s="124"/>
      <c r="I626" s="125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</row>
    <row r="627" spans="1:22" ht="21" customHeight="1" x14ac:dyDescent="0.15">
      <c r="A627" s="123"/>
      <c r="B627" s="124"/>
      <c r="C627" s="124"/>
      <c r="D627" s="124"/>
      <c r="E627" s="124"/>
      <c r="F627" s="124"/>
      <c r="G627" s="124"/>
      <c r="H627" s="124"/>
      <c r="I627" s="125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</row>
    <row r="628" spans="1:22" ht="21" customHeight="1" x14ac:dyDescent="0.15">
      <c r="A628" s="123"/>
      <c r="B628" s="124"/>
      <c r="C628" s="124"/>
      <c r="D628" s="124"/>
      <c r="E628" s="124"/>
      <c r="F628" s="124"/>
      <c r="G628" s="124"/>
      <c r="H628" s="124"/>
      <c r="I628" s="125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</row>
    <row r="629" spans="1:22" ht="21" customHeight="1" x14ac:dyDescent="0.15">
      <c r="A629" s="123"/>
      <c r="B629" s="124"/>
      <c r="C629" s="124"/>
      <c r="D629" s="124"/>
      <c r="E629" s="124"/>
      <c r="F629" s="124"/>
      <c r="G629" s="124"/>
      <c r="H629" s="124"/>
      <c r="I629" s="125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</row>
    <row r="630" spans="1:22" ht="21" customHeight="1" x14ac:dyDescent="0.15">
      <c r="A630" s="123"/>
      <c r="B630" s="124"/>
      <c r="C630" s="124"/>
      <c r="D630" s="124"/>
      <c r="E630" s="124"/>
      <c r="F630" s="124"/>
      <c r="G630" s="124"/>
      <c r="H630" s="124"/>
      <c r="I630" s="125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</row>
    <row r="631" spans="1:22" ht="21" customHeight="1" x14ac:dyDescent="0.15">
      <c r="A631" s="123"/>
      <c r="B631" s="124"/>
      <c r="C631" s="124"/>
      <c r="D631" s="124"/>
      <c r="E631" s="124"/>
      <c r="F631" s="124"/>
      <c r="G631" s="124"/>
      <c r="H631" s="124"/>
      <c r="I631" s="125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</row>
    <row r="632" spans="1:22" ht="21" customHeight="1" x14ac:dyDescent="0.15">
      <c r="A632" s="123"/>
      <c r="B632" s="124"/>
      <c r="C632" s="124"/>
      <c r="D632" s="124"/>
      <c r="E632" s="124"/>
      <c r="F632" s="124"/>
      <c r="G632" s="124"/>
      <c r="H632" s="124"/>
      <c r="I632" s="125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</row>
    <row r="633" spans="1:22" ht="21" customHeight="1" x14ac:dyDescent="0.15">
      <c r="A633" s="123"/>
      <c r="B633" s="124"/>
      <c r="C633" s="124"/>
      <c r="D633" s="124"/>
      <c r="E633" s="124"/>
      <c r="F633" s="124"/>
      <c r="G633" s="124"/>
      <c r="H633" s="124"/>
      <c r="I633" s="125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</row>
    <row r="634" spans="1:22" ht="21" customHeight="1" x14ac:dyDescent="0.15">
      <c r="A634" s="123"/>
      <c r="B634" s="124"/>
      <c r="C634" s="124"/>
      <c r="D634" s="124"/>
      <c r="E634" s="124"/>
      <c r="F634" s="124"/>
      <c r="G634" s="124"/>
      <c r="H634" s="124"/>
      <c r="I634" s="125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</row>
    <row r="635" spans="1:22" ht="21" customHeight="1" x14ac:dyDescent="0.15">
      <c r="A635" s="123"/>
      <c r="B635" s="124"/>
      <c r="C635" s="124"/>
      <c r="D635" s="124"/>
      <c r="E635" s="124"/>
      <c r="F635" s="124"/>
      <c r="G635" s="124"/>
      <c r="H635" s="124"/>
      <c r="I635" s="125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</row>
    <row r="636" spans="1:22" ht="21" customHeight="1" x14ac:dyDescent="0.15">
      <c r="A636" s="123"/>
      <c r="B636" s="124"/>
      <c r="C636" s="124"/>
      <c r="D636" s="124"/>
      <c r="E636" s="124"/>
      <c r="F636" s="124"/>
      <c r="G636" s="124"/>
      <c r="H636" s="124"/>
      <c r="I636" s="125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</row>
    <row r="637" spans="1:22" ht="21" customHeight="1" x14ac:dyDescent="0.15">
      <c r="A637" s="123"/>
      <c r="B637" s="124"/>
      <c r="C637" s="124"/>
      <c r="D637" s="124"/>
      <c r="E637" s="124"/>
      <c r="F637" s="124"/>
      <c r="G637" s="124"/>
      <c r="H637" s="124"/>
      <c r="I637" s="125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</row>
    <row r="638" spans="1:22" ht="21" customHeight="1" x14ac:dyDescent="0.15">
      <c r="A638" s="123"/>
      <c r="B638" s="124"/>
      <c r="C638" s="124"/>
      <c r="D638" s="124"/>
      <c r="E638" s="124"/>
      <c r="F638" s="124"/>
      <c r="G638" s="124"/>
      <c r="H638" s="124"/>
      <c r="I638" s="125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</row>
    <row r="639" spans="1:22" ht="21" customHeight="1" x14ac:dyDescent="0.15">
      <c r="A639" s="123"/>
      <c r="B639" s="124"/>
      <c r="C639" s="124"/>
      <c r="D639" s="124"/>
      <c r="E639" s="124"/>
      <c r="F639" s="124"/>
      <c r="G639" s="124"/>
      <c r="H639" s="124"/>
      <c r="I639" s="125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</row>
    <row r="640" spans="1:22" ht="21" customHeight="1" x14ac:dyDescent="0.15">
      <c r="A640" s="123"/>
      <c r="B640" s="124"/>
      <c r="C640" s="124"/>
      <c r="D640" s="124"/>
      <c r="E640" s="124"/>
      <c r="F640" s="124"/>
      <c r="G640" s="124"/>
      <c r="H640" s="124"/>
      <c r="I640" s="125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</row>
    <row r="641" spans="1:22" ht="21" customHeight="1" x14ac:dyDescent="0.15">
      <c r="A641" s="123"/>
      <c r="B641" s="124"/>
      <c r="C641" s="124"/>
      <c r="D641" s="124"/>
      <c r="E641" s="124"/>
      <c r="F641" s="124"/>
      <c r="G641" s="124"/>
      <c r="H641" s="124"/>
      <c r="I641" s="125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</row>
    <row r="642" spans="1:22" ht="21" customHeight="1" x14ac:dyDescent="0.15">
      <c r="A642" s="123"/>
      <c r="B642" s="124"/>
      <c r="C642" s="124"/>
      <c r="D642" s="124"/>
      <c r="E642" s="124"/>
      <c r="F642" s="124"/>
      <c r="G642" s="124"/>
      <c r="H642" s="124"/>
      <c r="I642" s="125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</row>
    <row r="643" spans="1:22" ht="21" customHeight="1" x14ac:dyDescent="0.15">
      <c r="A643" s="123"/>
      <c r="B643" s="124"/>
      <c r="C643" s="124"/>
      <c r="D643" s="124"/>
      <c r="E643" s="124"/>
      <c r="F643" s="124"/>
      <c r="G643" s="124"/>
      <c r="H643" s="124"/>
      <c r="I643" s="125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</row>
    <row r="644" spans="1:22" ht="21" customHeight="1" x14ac:dyDescent="0.15">
      <c r="A644" s="123"/>
      <c r="B644" s="124"/>
      <c r="C644" s="124"/>
      <c r="D644" s="124"/>
      <c r="E644" s="124"/>
      <c r="F644" s="124"/>
      <c r="G644" s="124"/>
      <c r="H644" s="124"/>
      <c r="I644" s="125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</row>
    <row r="645" spans="1:22" ht="21" customHeight="1" x14ac:dyDescent="0.15">
      <c r="A645" s="123"/>
      <c r="B645" s="124"/>
      <c r="C645" s="124"/>
      <c r="D645" s="124"/>
      <c r="E645" s="124"/>
      <c r="F645" s="124"/>
      <c r="G645" s="124"/>
      <c r="H645" s="124"/>
      <c r="I645" s="125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</row>
    <row r="646" spans="1:22" ht="21" customHeight="1" x14ac:dyDescent="0.15">
      <c r="A646" s="123"/>
      <c r="B646" s="124"/>
      <c r="C646" s="124"/>
      <c r="D646" s="124"/>
      <c r="E646" s="124"/>
      <c r="F646" s="124"/>
      <c r="G646" s="124"/>
      <c r="H646" s="124"/>
      <c r="I646" s="125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</row>
    <row r="647" spans="1:22" ht="21" customHeight="1" x14ac:dyDescent="0.15">
      <c r="A647" s="123"/>
      <c r="B647" s="124"/>
      <c r="C647" s="124"/>
      <c r="D647" s="124"/>
      <c r="E647" s="124"/>
      <c r="F647" s="124"/>
      <c r="G647" s="124"/>
      <c r="H647" s="124"/>
      <c r="I647" s="125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</row>
    <row r="648" spans="1:22" ht="21" customHeight="1" x14ac:dyDescent="0.15">
      <c r="A648" s="123"/>
      <c r="B648" s="124"/>
      <c r="C648" s="124"/>
      <c r="D648" s="124"/>
      <c r="E648" s="124"/>
      <c r="F648" s="124"/>
      <c r="G648" s="124"/>
      <c r="H648" s="124"/>
      <c r="I648" s="125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</row>
    <row r="649" spans="1:22" ht="21" customHeight="1" x14ac:dyDescent="0.15">
      <c r="A649" s="123"/>
      <c r="B649" s="124"/>
      <c r="C649" s="124"/>
      <c r="D649" s="124"/>
      <c r="E649" s="124"/>
      <c r="F649" s="124"/>
      <c r="G649" s="124"/>
      <c r="H649" s="124"/>
      <c r="I649" s="125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</row>
    <row r="650" spans="1:22" ht="21" customHeight="1" x14ac:dyDescent="0.15">
      <c r="A650" s="123"/>
      <c r="B650" s="124"/>
      <c r="C650" s="124"/>
      <c r="D650" s="124"/>
      <c r="E650" s="124"/>
      <c r="F650" s="124"/>
      <c r="G650" s="124"/>
      <c r="H650" s="124"/>
      <c r="I650" s="125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</row>
    <row r="651" spans="1:22" ht="21" customHeight="1" x14ac:dyDescent="0.15">
      <c r="A651" s="123"/>
      <c r="B651" s="124"/>
      <c r="C651" s="124"/>
      <c r="D651" s="124"/>
      <c r="E651" s="124"/>
      <c r="F651" s="124"/>
      <c r="G651" s="124"/>
      <c r="H651" s="124"/>
      <c r="I651" s="125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</row>
    <row r="652" spans="1:22" ht="21" customHeight="1" x14ac:dyDescent="0.15">
      <c r="A652" s="123"/>
      <c r="B652" s="124"/>
      <c r="C652" s="124"/>
      <c r="D652" s="124"/>
      <c r="E652" s="124"/>
      <c r="F652" s="124"/>
      <c r="G652" s="124"/>
      <c r="H652" s="124"/>
      <c r="I652" s="125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</row>
    <row r="653" spans="1:22" ht="21" customHeight="1" x14ac:dyDescent="0.15">
      <c r="A653" s="123"/>
      <c r="B653" s="124"/>
      <c r="C653" s="124"/>
      <c r="D653" s="124"/>
      <c r="E653" s="124"/>
      <c r="F653" s="124"/>
      <c r="G653" s="124"/>
      <c r="H653" s="124"/>
      <c r="I653" s="125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</row>
    <row r="654" spans="1:22" ht="21" customHeight="1" x14ac:dyDescent="0.15">
      <c r="A654" s="123"/>
      <c r="B654" s="124"/>
      <c r="C654" s="124"/>
      <c r="D654" s="124"/>
      <c r="E654" s="124"/>
      <c r="F654" s="124"/>
      <c r="G654" s="124"/>
      <c r="H654" s="124"/>
      <c r="I654" s="125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</row>
    <row r="655" spans="1:22" ht="21" customHeight="1" x14ac:dyDescent="0.15">
      <c r="A655" s="123"/>
      <c r="B655" s="124"/>
      <c r="C655" s="124"/>
      <c r="D655" s="124"/>
      <c r="E655" s="124"/>
      <c r="F655" s="124"/>
      <c r="G655" s="124"/>
      <c r="H655" s="124"/>
      <c r="I655" s="125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</row>
    <row r="656" spans="1:22" ht="21" customHeight="1" x14ac:dyDescent="0.15">
      <c r="A656" s="123"/>
      <c r="B656" s="124"/>
      <c r="C656" s="124"/>
      <c r="D656" s="124"/>
      <c r="E656" s="124"/>
      <c r="F656" s="124"/>
      <c r="G656" s="124"/>
      <c r="H656" s="124"/>
      <c r="I656" s="125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</row>
    <row r="657" spans="1:22" ht="21" customHeight="1" x14ac:dyDescent="0.15">
      <c r="A657" s="123"/>
      <c r="B657" s="124"/>
      <c r="C657" s="124"/>
      <c r="D657" s="124"/>
      <c r="E657" s="124"/>
      <c r="F657" s="124"/>
      <c r="G657" s="124"/>
      <c r="H657" s="124"/>
      <c r="I657" s="125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</row>
    <row r="658" spans="1:22" ht="21" customHeight="1" x14ac:dyDescent="0.15">
      <c r="A658" s="123"/>
      <c r="B658" s="124"/>
      <c r="C658" s="124"/>
      <c r="D658" s="124"/>
      <c r="E658" s="124"/>
      <c r="F658" s="124"/>
      <c r="G658" s="124"/>
      <c r="H658" s="124"/>
      <c r="I658" s="125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</row>
    <row r="659" spans="1:22" ht="21" customHeight="1" x14ac:dyDescent="0.15">
      <c r="A659" s="123"/>
      <c r="B659" s="124"/>
      <c r="C659" s="124"/>
      <c r="D659" s="124"/>
      <c r="E659" s="124"/>
      <c r="F659" s="124"/>
      <c r="G659" s="124"/>
      <c r="H659" s="124"/>
      <c r="I659" s="125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</row>
    <row r="660" spans="1:22" ht="21" customHeight="1" x14ac:dyDescent="0.15">
      <c r="A660" s="123"/>
      <c r="B660" s="124"/>
      <c r="C660" s="124"/>
      <c r="D660" s="124"/>
      <c r="E660" s="124"/>
      <c r="F660" s="124"/>
      <c r="G660" s="124"/>
      <c r="H660" s="124"/>
      <c r="I660" s="125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</row>
    <row r="661" spans="1:22" ht="21" customHeight="1" x14ac:dyDescent="0.15">
      <c r="A661" s="123"/>
      <c r="B661" s="124"/>
      <c r="C661" s="124"/>
      <c r="D661" s="124"/>
      <c r="E661" s="124"/>
      <c r="F661" s="124"/>
      <c r="G661" s="124"/>
      <c r="H661" s="124"/>
      <c r="I661" s="125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</row>
    <row r="662" spans="1:22" ht="21" customHeight="1" x14ac:dyDescent="0.15">
      <c r="A662" s="123"/>
      <c r="B662" s="124"/>
      <c r="C662" s="124"/>
      <c r="D662" s="124"/>
      <c r="E662" s="124"/>
      <c r="F662" s="124"/>
      <c r="G662" s="124"/>
      <c r="H662" s="124"/>
      <c r="I662" s="125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</row>
    <row r="663" spans="1:22" ht="21" customHeight="1" x14ac:dyDescent="0.15">
      <c r="A663" s="123"/>
      <c r="B663" s="124"/>
      <c r="C663" s="124"/>
      <c r="D663" s="124"/>
      <c r="E663" s="124"/>
      <c r="F663" s="124"/>
      <c r="G663" s="124"/>
      <c r="H663" s="124"/>
      <c r="I663" s="125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</row>
    <row r="664" spans="1:22" ht="21" customHeight="1" x14ac:dyDescent="0.15">
      <c r="A664" s="123"/>
      <c r="B664" s="124"/>
      <c r="C664" s="124"/>
      <c r="D664" s="124"/>
      <c r="E664" s="124"/>
      <c r="F664" s="124"/>
      <c r="G664" s="124"/>
      <c r="H664" s="124"/>
      <c r="I664" s="125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</row>
    <row r="665" spans="1:22" ht="21" customHeight="1" x14ac:dyDescent="0.15">
      <c r="A665" s="123"/>
      <c r="B665" s="124"/>
      <c r="C665" s="124"/>
      <c r="D665" s="124"/>
      <c r="E665" s="124"/>
      <c r="F665" s="124"/>
      <c r="G665" s="124"/>
      <c r="H665" s="124"/>
      <c r="I665" s="125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</row>
    <row r="666" spans="1:22" ht="21" customHeight="1" x14ac:dyDescent="0.15">
      <c r="A666" s="123"/>
      <c r="B666" s="124"/>
      <c r="C666" s="124"/>
      <c r="D666" s="124"/>
      <c r="E666" s="124"/>
      <c r="F666" s="124"/>
      <c r="G666" s="124"/>
      <c r="H666" s="124"/>
      <c r="I666" s="125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</row>
    <row r="667" spans="1:22" ht="21" customHeight="1" x14ac:dyDescent="0.15">
      <c r="A667" s="123"/>
      <c r="B667" s="124"/>
      <c r="C667" s="124"/>
      <c r="D667" s="124"/>
      <c r="E667" s="124"/>
      <c r="F667" s="124"/>
      <c r="G667" s="124"/>
      <c r="H667" s="124"/>
      <c r="I667" s="125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</row>
    <row r="668" spans="1:22" ht="21" customHeight="1" x14ac:dyDescent="0.15">
      <c r="A668" s="123"/>
      <c r="B668" s="124"/>
      <c r="C668" s="124"/>
      <c r="D668" s="124"/>
      <c r="E668" s="124"/>
      <c r="F668" s="124"/>
      <c r="G668" s="124"/>
      <c r="H668" s="124"/>
      <c r="I668" s="125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</row>
    <row r="669" spans="1:22" ht="21" customHeight="1" x14ac:dyDescent="0.15">
      <c r="A669" s="123"/>
      <c r="B669" s="124"/>
      <c r="C669" s="124"/>
      <c r="D669" s="124"/>
      <c r="E669" s="124"/>
      <c r="F669" s="124"/>
      <c r="G669" s="124"/>
      <c r="H669" s="124"/>
      <c r="I669" s="125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</row>
    <row r="670" spans="1:22" ht="21" customHeight="1" x14ac:dyDescent="0.15">
      <c r="A670" s="123"/>
      <c r="B670" s="124"/>
      <c r="C670" s="124"/>
      <c r="D670" s="124"/>
      <c r="E670" s="124"/>
      <c r="F670" s="124"/>
      <c r="G670" s="124"/>
      <c r="H670" s="124"/>
      <c r="I670" s="125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</row>
    <row r="671" spans="1:22" ht="21" customHeight="1" x14ac:dyDescent="0.15">
      <c r="A671" s="123"/>
      <c r="B671" s="124"/>
      <c r="C671" s="124"/>
      <c r="D671" s="124"/>
      <c r="E671" s="124"/>
      <c r="F671" s="124"/>
      <c r="G671" s="124"/>
      <c r="H671" s="124"/>
      <c r="I671" s="125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</row>
    <row r="672" spans="1:22" ht="21" customHeight="1" x14ac:dyDescent="0.15">
      <c r="A672" s="123"/>
      <c r="B672" s="124"/>
      <c r="C672" s="124"/>
      <c r="D672" s="124"/>
      <c r="E672" s="124"/>
      <c r="F672" s="124"/>
      <c r="G672" s="124"/>
      <c r="H672" s="124"/>
      <c r="I672" s="125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</row>
    <row r="673" spans="1:22" ht="21" customHeight="1" x14ac:dyDescent="0.15">
      <c r="A673" s="123"/>
      <c r="B673" s="124"/>
      <c r="C673" s="124"/>
      <c r="D673" s="124"/>
      <c r="E673" s="124"/>
      <c r="F673" s="124"/>
      <c r="G673" s="124"/>
      <c r="H673" s="124"/>
      <c r="I673" s="125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</row>
    <row r="674" spans="1:22" ht="21" customHeight="1" x14ac:dyDescent="0.15">
      <c r="A674" s="123"/>
      <c r="B674" s="124"/>
      <c r="C674" s="124"/>
      <c r="D674" s="124"/>
      <c r="E674" s="124"/>
      <c r="F674" s="124"/>
      <c r="G674" s="124"/>
      <c r="H674" s="124"/>
      <c r="I674" s="125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</row>
    <row r="675" spans="1:22" ht="21" customHeight="1" x14ac:dyDescent="0.15">
      <c r="A675" s="123"/>
      <c r="B675" s="124"/>
      <c r="C675" s="124"/>
      <c r="D675" s="124"/>
      <c r="E675" s="124"/>
      <c r="F675" s="124"/>
      <c r="G675" s="124"/>
      <c r="H675" s="124"/>
      <c r="I675" s="125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</row>
    <row r="676" spans="1:22" ht="21" customHeight="1" x14ac:dyDescent="0.15">
      <c r="A676" s="123"/>
      <c r="B676" s="124"/>
      <c r="C676" s="124"/>
      <c r="D676" s="124"/>
      <c r="E676" s="124"/>
      <c r="F676" s="124"/>
      <c r="G676" s="124"/>
      <c r="H676" s="124"/>
      <c r="I676" s="125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</row>
    <row r="677" spans="1:22" ht="21" customHeight="1" x14ac:dyDescent="0.15">
      <c r="A677" s="123"/>
      <c r="B677" s="124"/>
      <c r="C677" s="124"/>
      <c r="D677" s="124"/>
      <c r="E677" s="124"/>
      <c r="F677" s="124"/>
      <c r="G677" s="124"/>
      <c r="H677" s="124"/>
      <c r="I677" s="125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</row>
    <row r="678" spans="1:22" ht="21" customHeight="1" x14ac:dyDescent="0.15">
      <c r="A678" s="123"/>
      <c r="B678" s="124"/>
      <c r="C678" s="124"/>
      <c r="D678" s="124"/>
      <c r="E678" s="124"/>
      <c r="F678" s="124"/>
      <c r="G678" s="124"/>
      <c r="H678" s="124"/>
      <c r="I678" s="125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</row>
    <row r="679" spans="1:22" ht="21" customHeight="1" x14ac:dyDescent="0.15">
      <c r="A679" s="123"/>
      <c r="B679" s="124"/>
      <c r="C679" s="124"/>
      <c r="D679" s="124"/>
      <c r="E679" s="124"/>
      <c r="F679" s="124"/>
      <c r="G679" s="124"/>
      <c r="H679" s="124"/>
      <c r="I679" s="125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</row>
    <row r="680" spans="1:22" ht="21" customHeight="1" x14ac:dyDescent="0.15">
      <c r="A680" s="123"/>
      <c r="B680" s="124"/>
      <c r="C680" s="124"/>
      <c r="D680" s="124"/>
      <c r="E680" s="124"/>
      <c r="F680" s="124"/>
      <c r="G680" s="124"/>
      <c r="H680" s="124"/>
      <c r="I680" s="125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</row>
    <row r="681" spans="1:22" ht="21" customHeight="1" x14ac:dyDescent="0.15">
      <c r="A681" s="123"/>
      <c r="B681" s="124"/>
      <c r="C681" s="124"/>
      <c r="D681" s="124"/>
      <c r="E681" s="124"/>
      <c r="F681" s="124"/>
      <c r="G681" s="124"/>
      <c r="H681" s="124"/>
      <c r="I681" s="125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</row>
    <row r="682" spans="1:22" ht="21" customHeight="1" x14ac:dyDescent="0.15">
      <c r="A682" s="123"/>
      <c r="B682" s="124"/>
      <c r="C682" s="124"/>
      <c r="D682" s="124"/>
      <c r="E682" s="124"/>
      <c r="F682" s="124"/>
      <c r="G682" s="124"/>
      <c r="H682" s="124"/>
      <c r="I682" s="125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</row>
    <row r="683" spans="1:22" ht="21" customHeight="1" x14ac:dyDescent="0.15">
      <c r="A683" s="123"/>
      <c r="B683" s="124"/>
      <c r="C683" s="124"/>
      <c r="D683" s="124"/>
      <c r="E683" s="124"/>
      <c r="F683" s="124"/>
      <c r="G683" s="124"/>
      <c r="H683" s="124"/>
      <c r="I683" s="125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</row>
    <row r="684" spans="1:22" ht="21" customHeight="1" x14ac:dyDescent="0.15">
      <c r="A684" s="123"/>
      <c r="B684" s="124"/>
      <c r="C684" s="124"/>
      <c r="D684" s="124"/>
      <c r="E684" s="124"/>
      <c r="F684" s="124"/>
      <c r="G684" s="124"/>
      <c r="H684" s="124"/>
      <c r="I684" s="125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</row>
    <row r="685" spans="1:22" ht="21" customHeight="1" x14ac:dyDescent="0.15">
      <c r="A685" s="123"/>
      <c r="B685" s="124"/>
      <c r="C685" s="124"/>
      <c r="D685" s="124"/>
      <c r="E685" s="124"/>
      <c r="F685" s="124"/>
      <c r="G685" s="124"/>
      <c r="H685" s="124"/>
      <c r="I685" s="125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</row>
    <row r="686" spans="1:22" ht="21" customHeight="1" x14ac:dyDescent="0.15">
      <c r="A686" s="123"/>
      <c r="B686" s="124"/>
      <c r="C686" s="124"/>
      <c r="D686" s="124"/>
      <c r="E686" s="124"/>
      <c r="F686" s="124"/>
      <c r="G686" s="124"/>
      <c r="H686" s="124"/>
      <c r="I686" s="125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</row>
    <row r="687" spans="1:22" ht="21" customHeight="1" x14ac:dyDescent="0.15">
      <c r="A687" s="123"/>
      <c r="B687" s="124"/>
      <c r="C687" s="124"/>
      <c r="D687" s="124"/>
      <c r="E687" s="124"/>
      <c r="F687" s="124"/>
      <c r="G687" s="124"/>
      <c r="H687" s="124"/>
      <c r="I687" s="125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</row>
    <row r="688" spans="1:22" ht="21" customHeight="1" x14ac:dyDescent="0.15">
      <c r="A688" s="123"/>
      <c r="B688" s="124"/>
      <c r="C688" s="124"/>
      <c r="D688" s="124"/>
      <c r="E688" s="124"/>
      <c r="F688" s="124"/>
      <c r="G688" s="124"/>
      <c r="H688" s="124"/>
      <c r="I688" s="125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</row>
    <row r="689" spans="1:22" ht="21" customHeight="1" x14ac:dyDescent="0.15">
      <c r="A689" s="123"/>
      <c r="B689" s="124"/>
      <c r="C689" s="124"/>
      <c r="D689" s="124"/>
      <c r="E689" s="124"/>
      <c r="F689" s="124"/>
      <c r="G689" s="124"/>
      <c r="H689" s="124"/>
      <c r="I689" s="125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</row>
    <row r="690" spans="1:22" ht="21" customHeight="1" x14ac:dyDescent="0.15">
      <c r="A690" s="123"/>
      <c r="B690" s="124"/>
      <c r="C690" s="124"/>
      <c r="D690" s="124"/>
      <c r="E690" s="124"/>
      <c r="F690" s="124"/>
      <c r="G690" s="124"/>
      <c r="H690" s="124"/>
      <c r="I690" s="125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</row>
    <row r="691" spans="1:22" ht="21" customHeight="1" x14ac:dyDescent="0.15">
      <c r="A691" s="123"/>
      <c r="B691" s="124"/>
      <c r="C691" s="124"/>
      <c r="D691" s="124"/>
      <c r="E691" s="124"/>
      <c r="F691" s="124"/>
      <c r="G691" s="124"/>
      <c r="H691" s="124"/>
      <c r="I691" s="125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</row>
    <row r="692" spans="1:22" ht="21" customHeight="1" x14ac:dyDescent="0.15">
      <c r="A692" s="123"/>
      <c r="B692" s="124"/>
      <c r="C692" s="124"/>
      <c r="D692" s="124"/>
      <c r="E692" s="124"/>
      <c r="F692" s="124"/>
      <c r="G692" s="124"/>
      <c r="H692" s="124"/>
      <c r="I692" s="125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</row>
    <row r="693" spans="1:22" ht="21" customHeight="1" x14ac:dyDescent="0.15">
      <c r="A693" s="123"/>
      <c r="B693" s="124"/>
      <c r="C693" s="124"/>
      <c r="D693" s="124"/>
      <c r="E693" s="124"/>
      <c r="F693" s="124"/>
      <c r="G693" s="124"/>
      <c r="H693" s="124"/>
      <c r="I693" s="125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</row>
    <row r="694" spans="1:22" ht="21" customHeight="1" x14ac:dyDescent="0.15">
      <c r="A694" s="123"/>
      <c r="B694" s="124"/>
      <c r="C694" s="124"/>
      <c r="D694" s="124"/>
      <c r="E694" s="124"/>
      <c r="F694" s="124"/>
      <c r="G694" s="124"/>
      <c r="H694" s="124"/>
      <c r="I694" s="125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</row>
    <row r="695" spans="1:22" ht="21" customHeight="1" x14ac:dyDescent="0.15">
      <c r="A695" s="123"/>
      <c r="B695" s="124"/>
      <c r="C695" s="124"/>
      <c r="D695" s="124"/>
      <c r="E695" s="124"/>
      <c r="F695" s="124"/>
      <c r="G695" s="124"/>
      <c r="H695" s="124"/>
      <c r="I695" s="125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</row>
    <row r="696" spans="1:22" ht="21" customHeight="1" x14ac:dyDescent="0.15">
      <c r="A696" s="123"/>
      <c r="B696" s="124"/>
      <c r="C696" s="124"/>
      <c r="D696" s="124"/>
      <c r="E696" s="124"/>
      <c r="F696" s="124"/>
      <c r="G696" s="124"/>
      <c r="H696" s="124"/>
      <c r="I696" s="125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</row>
    <row r="697" spans="1:22" ht="21" customHeight="1" x14ac:dyDescent="0.15">
      <c r="A697" s="123"/>
      <c r="B697" s="124"/>
      <c r="C697" s="124"/>
      <c r="D697" s="124"/>
      <c r="E697" s="124"/>
      <c r="F697" s="124"/>
      <c r="G697" s="124"/>
      <c r="H697" s="124"/>
      <c r="I697" s="125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</row>
    <row r="698" spans="1:22" ht="21" customHeight="1" x14ac:dyDescent="0.15">
      <c r="A698" s="123"/>
      <c r="B698" s="124"/>
      <c r="C698" s="124"/>
      <c r="D698" s="124"/>
      <c r="E698" s="124"/>
      <c r="F698" s="124"/>
      <c r="G698" s="124"/>
      <c r="H698" s="124"/>
      <c r="I698" s="125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</row>
    <row r="699" spans="1:22" ht="21" customHeight="1" x14ac:dyDescent="0.15">
      <c r="A699" s="123"/>
      <c r="B699" s="124"/>
      <c r="C699" s="124"/>
      <c r="D699" s="124"/>
      <c r="E699" s="124"/>
      <c r="F699" s="124"/>
      <c r="G699" s="124"/>
      <c r="H699" s="124"/>
      <c r="I699" s="125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</row>
    <row r="700" spans="1:22" ht="21" customHeight="1" x14ac:dyDescent="0.15">
      <c r="A700" s="123"/>
      <c r="B700" s="124"/>
      <c r="C700" s="124"/>
      <c r="D700" s="124"/>
      <c r="E700" s="124"/>
      <c r="F700" s="124"/>
      <c r="G700" s="124"/>
      <c r="H700" s="124"/>
      <c r="I700" s="125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</row>
    <row r="701" spans="1:22" ht="21" customHeight="1" x14ac:dyDescent="0.15">
      <c r="A701" s="123"/>
      <c r="B701" s="124"/>
      <c r="C701" s="124"/>
      <c r="D701" s="124"/>
      <c r="E701" s="124"/>
      <c r="F701" s="124"/>
      <c r="G701" s="124"/>
      <c r="H701" s="124"/>
      <c r="I701" s="125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</row>
    <row r="702" spans="1:22" ht="21" customHeight="1" x14ac:dyDescent="0.15">
      <c r="A702" s="123"/>
      <c r="B702" s="124"/>
      <c r="C702" s="124"/>
      <c r="D702" s="124"/>
      <c r="E702" s="124"/>
      <c r="F702" s="124"/>
      <c r="G702" s="124"/>
      <c r="H702" s="124"/>
      <c r="I702" s="125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</row>
    <row r="703" spans="1:22" ht="21" customHeight="1" x14ac:dyDescent="0.15">
      <c r="A703" s="123"/>
      <c r="B703" s="124"/>
      <c r="C703" s="124"/>
      <c r="D703" s="124"/>
      <c r="E703" s="124"/>
      <c r="F703" s="124"/>
      <c r="G703" s="124"/>
      <c r="H703" s="124"/>
      <c r="I703" s="125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</row>
    <row r="704" spans="1:22" ht="21" customHeight="1" x14ac:dyDescent="0.15">
      <c r="A704" s="123"/>
      <c r="B704" s="124"/>
      <c r="C704" s="124"/>
      <c r="D704" s="124"/>
      <c r="E704" s="124"/>
      <c r="F704" s="124"/>
      <c r="G704" s="124"/>
      <c r="H704" s="124"/>
      <c r="I704" s="125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</row>
    <row r="705" spans="1:22" ht="21" customHeight="1" x14ac:dyDescent="0.15">
      <c r="A705" s="123"/>
      <c r="B705" s="124"/>
      <c r="C705" s="124"/>
      <c r="D705" s="124"/>
      <c r="E705" s="124"/>
      <c r="F705" s="124"/>
      <c r="G705" s="124"/>
      <c r="H705" s="124"/>
      <c r="I705" s="125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</row>
    <row r="706" spans="1:22" ht="21" customHeight="1" x14ac:dyDescent="0.15">
      <c r="A706" s="123"/>
      <c r="B706" s="124"/>
      <c r="C706" s="124"/>
      <c r="D706" s="124"/>
      <c r="E706" s="124"/>
      <c r="F706" s="124"/>
      <c r="G706" s="124"/>
      <c r="H706" s="124"/>
      <c r="I706" s="125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</row>
    <row r="707" spans="1:22" ht="21" customHeight="1" x14ac:dyDescent="0.15">
      <c r="A707" s="123"/>
      <c r="B707" s="124"/>
      <c r="C707" s="124"/>
      <c r="D707" s="124"/>
      <c r="E707" s="124"/>
      <c r="F707" s="124"/>
      <c r="G707" s="124"/>
      <c r="H707" s="124"/>
      <c r="I707" s="125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</row>
    <row r="708" spans="1:22" ht="21" customHeight="1" x14ac:dyDescent="0.15">
      <c r="A708" s="123"/>
      <c r="B708" s="124"/>
      <c r="C708" s="124"/>
      <c r="D708" s="124"/>
      <c r="E708" s="124"/>
      <c r="F708" s="124"/>
      <c r="G708" s="124"/>
      <c r="H708" s="124"/>
      <c r="I708" s="125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</row>
    <row r="709" spans="1:22" ht="21" customHeight="1" x14ac:dyDescent="0.15">
      <c r="A709" s="123"/>
      <c r="B709" s="124"/>
      <c r="C709" s="124"/>
      <c r="D709" s="124"/>
      <c r="E709" s="124"/>
      <c r="F709" s="124"/>
      <c r="G709" s="124"/>
      <c r="H709" s="124"/>
      <c r="I709" s="125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</row>
    <row r="710" spans="1:22" ht="21" customHeight="1" x14ac:dyDescent="0.15">
      <c r="A710" s="123"/>
      <c r="B710" s="124"/>
      <c r="C710" s="124"/>
      <c r="D710" s="124"/>
      <c r="E710" s="124"/>
      <c r="F710" s="124"/>
      <c r="G710" s="124"/>
      <c r="H710" s="124"/>
      <c r="I710" s="125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</row>
    <row r="711" spans="1:22" ht="21" customHeight="1" x14ac:dyDescent="0.15">
      <c r="A711" s="123"/>
      <c r="B711" s="124"/>
      <c r="C711" s="124"/>
      <c r="D711" s="124"/>
      <c r="E711" s="124"/>
      <c r="F711" s="124"/>
      <c r="G711" s="124"/>
      <c r="H711" s="124"/>
      <c r="I711" s="125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</row>
    <row r="712" spans="1:22" ht="21" customHeight="1" x14ac:dyDescent="0.15">
      <c r="A712" s="123"/>
      <c r="B712" s="124"/>
      <c r="C712" s="124"/>
      <c r="D712" s="124"/>
      <c r="E712" s="124"/>
      <c r="F712" s="124"/>
      <c r="G712" s="124"/>
      <c r="H712" s="124"/>
      <c r="I712" s="125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</row>
    <row r="713" spans="1:22" ht="21" customHeight="1" x14ac:dyDescent="0.15">
      <c r="A713" s="123"/>
      <c r="B713" s="124"/>
      <c r="C713" s="124"/>
      <c r="D713" s="124"/>
      <c r="E713" s="124"/>
      <c r="F713" s="124"/>
      <c r="G713" s="124"/>
      <c r="H713" s="124"/>
      <c r="I713" s="125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</row>
    <row r="714" spans="1:22" ht="21" customHeight="1" x14ac:dyDescent="0.15">
      <c r="A714" s="123"/>
      <c r="B714" s="124"/>
      <c r="C714" s="124"/>
      <c r="D714" s="124"/>
      <c r="E714" s="124"/>
      <c r="F714" s="124"/>
      <c r="G714" s="124"/>
      <c r="H714" s="124"/>
      <c r="I714" s="125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</row>
    <row r="715" spans="1:22" ht="21" customHeight="1" x14ac:dyDescent="0.15">
      <c r="A715" s="123"/>
      <c r="B715" s="124"/>
      <c r="C715" s="124"/>
      <c r="D715" s="124"/>
      <c r="E715" s="124"/>
      <c r="F715" s="124"/>
      <c r="G715" s="124"/>
      <c r="H715" s="124"/>
      <c r="I715" s="125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</row>
    <row r="716" spans="1:22" ht="21" customHeight="1" x14ac:dyDescent="0.15">
      <c r="A716" s="123"/>
      <c r="B716" s="124"/>
      <c r="C716" s="124"/>
      <c r="D716" s="124"/>
      <c r="E716" s="124"/>
      <c r="F716" s="124"/>
      <c r="G716" s="124"/>
      <c r="H716" s="124"/>
      <c r="I716" s="125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</row>
    <row r="717" spans="1:22" ht="21" customHeight="1" x14ac:dyDescent="0.15">
      <c r="A717" s="123"/>
      <c r="B717" s="124"/>
      <c r="C717" s="124"/>
      <c r="D717" s="124"/>
      <c r="E717" s="124"/>
      <c r="F717" s="124"/>
      <c r="G717" s="124"/>
      <c r="H717" s="124"/>
      <c r="I717" s="125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</row>
    <row r="718" spans="1:22" ht="21" customHeight="1" x14ac:dyDescent="0.15">
      <c r="A718" s="123"/>
      <c r="B718" s="124"/>
      <c r="C718" s="124"/>
      <c r="D718" s="124"/>
      <c r="E718" s="124"/>
      <c r="F718" s="124"/>
      <c r="G718" s="124"/>
      <c r="H718" s="124"/>
      <c r="I718" s="125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</row>
    <row r="719" spans="1:22" ht="21" customHeight="1" x14ac:dyDescent="0.15">
      <c r="A719" s="123"/>
      <c r="B719" s="124"/>
      <c r="C719" s="124"/>
      <c r="D719" s="124"/>
      <c r="E719" s="124"/>
      <c r="F719" s="124"/>
      <c r="G719" s="124"/>
      <c r="H719" s="124"/>
      <c r="I719" s="125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</row>
    <row r="720" spans="1:22" ht="21" customHeight="1" x14ac:dyDescent="0.15">
      <c r="A720" s="123"/>
      <c r="B720" s="124"/>
      <c r="C720" s="124"/>
      <c r="D720" s="124"/>
      <c r="E720" s="124"/>
      <c r="F720" s="124"/>
      <c r="G720" s="124"/>
      <c r="H720" s="124"/>
      <c r="I720" s="125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</row>
    <row r="721" spans="1:22" ht="21" customHeight="1" x14ac:dyDescent="0.15">
      <c r="A721" s="123"/>
      <c r="B721" s="124"/>
      <c r="C721" s="124"/>
      <c r="D721" s="124"/>
      <c r="E721" s="124"/>
      <c r="F721" s="124"/>
      <c r="G721" s="124"/>
      <c r="H721" s="124"/>
      <c r="I721" s="125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</row>
    <row r="722" spans="1:22" ht="21" customHeight="1" x14ac:dyDescent="0.15">
      <c r="A722" s="123"/>
      <c r="B722" s="124"/>
      <c r="C722" s="124"/>
      <c r="D722" s="124"/>
      <c r="E722" s="124"/>
      <c r="F722" s="124"/>
      <c r="G722" s="124"/>
      <c r="H722" s="124"/>
      <c r="I722" s="125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</row>
    <row r="723" spans="1:22" ht="21" customHeight="1" x14ac:dyDescent="0.15">
      <c r="A723" s="123"/>
      <c r="B723" s="124"/>
      <c r="C723" s="124"/>
      <c r="D723" s="124"/>
      <c r="E723" s="124"/>
      <c r="F723" s="124"/>
      <c r="G723" s="124"/>
      <c r="H723" s="124"/>
      <c r="I723" s="125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</row>
    <row r="724" spans="1:22" ht="21" customHeight="1" x14ac:dyDescent="0.15">
      <c r="A724" s="123"/>
      <c r="B724" s="124"/>
      <c r="C724" s="124"/>
      <c r="D724" s="124"/>
      <c r="E724" s="124"/>
      <c r="F724" s="124"/>
      <c r="G724" s="124"/>
      <c r="H724" s="124"/>
      <c r="I724" s="125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</row>
    <row r="725" spans="1:22" ht="21" customHeight="1" x14ac:dyDescent="0.15">
      <c r="A725" s="123"/>
      <c r="B725" s="124"/>
      <c r="C725" s="124"/>
      <c r="D725" s="124"/>
      <c r="E725" s="124"/>
      <c r="F725" s="124"/>
      <c r="G725" s="124"/>
      <c r="H725" s="124"/>
      <c r="I725" s="125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</row>
    <row r="726" spans="1:22" ht="21" customHeight="1" x14ac:dyDescent="0.15">
      <c r="A726" s="123"/>
      <c r="B726" s="124"/>
      <c r="C726" s="124"/>
      <c r="D726" s="124"/>
      <c r="E726" s="124"/>
      <c r="F726" s="124"/>
      <c r="G726" s="124"/>
      <c r="H726" s="124"/>
      <c r="I726" s="125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</row>
    <row r="727" spans="1:22" ht="21" customHeight="1" x14ac:dyDescent="0.15">
      <c r="A727" s="123"/>
      <c r="B727" s="124"/>
      <c r="C727" s="124"/>
      <c r="D727" s="124"/>
      <c r="E727" s="124"/>
      <c r="F727" s="124"/>
      <c r="G727" s="124"/>
      <c r="H727" s="124"/>
      <c r="I727" s="125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</row>
    <row r="728" spans="1:22" ht="21" customHeight="1" x14ac:dyDescent="0.15">
      <c r="A728" s="123"/>
      <c r="B728" s="124"/>
      <c r="C728" s="124"/>
      <c r="D728" s="124"/>
      <c r="E728" s="124"/>
      <c r="F728" s="124"/>
      <c r="G728" s="124"/>
      <c r="H728" s="124"/>
      <c r="I728" s="125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</row>
    <row r="729" spans="1:22" ht="21" customHeight="1" x14ac:dyDescent="0.15">
      <c r="A729" s="123"/>
      <c r="B729" s="124"/>
      <c r="C729" s="124"/>
      <c r="D729" s="124"/>
      <c r="E729" s="124"/>
      <c r="F729" s="124"/>
      <c r="G729" s="124"/>
      <c r="H729" s="124"/>
      <c r="I729" s="125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</row>
    <row r="730" spans="1:22" ht="21" customHeight="1" x14ac:dyDescent="0.15">
      <c r="A730" s="123"/>
      <c r="B730" s="124"/>
      <c r="C730" s="124"/>
      <c r="D730" s="124"/>
      <c r="E730" s="124"/>
      <c r="F730" s="124"/>
      <c r="G730" s="124"/>
      <c r="H730" s="124"/>
      <c r="I730" s="125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</row>
    <row r="731" spans="1:22" x14ac:dyDescent="0.15">
      <c r="A731" s="123"/>
      <c r="B731" s="124"/>
      <c r="C731" s="124"/>
      <c r="D731" s="124"/>
      <c r="E731" s="124"/>
      <c r="F731" s="124"/>
      <c r="G731" s="124"/>
      <c r="H731" s="124"/>
      <c r="I731" s="125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</row>
    <row r="732" spans="1:22" x14ac:dyDescent="0.15">
      <c r="A732" s="123"/>
      <c r="B732" s="124"/>
      <c r="C732" s="124"/>
      <c r="D732" s="124"/>
      <c r="E732" s="124"/>
      <c r="F732" s="124"/>
      <c r="G732" s="124"/>
      <c r="H732" s="124"/>
      <c r="I732" s="125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</row>
    <row r="733" spans="1:22" x14ac:dyDescent="0.15">
      <c r="A733" s="123"/>
      <c r="B733" s="124"/>
      <c r="C733" s="124"/>
      <c r="D733" s="124"/>
      <c r="E733" s="124"/>
      <c r="F733" s="124"/>
      <c r="G733" s="124"/>
      <c r="H733" s="124"/>
      <c r="I733" s="125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</row>
    <row r="734" spans="1:22" x14ac:dyDescent="0.15">
      <c r="A734" s="123"/>
      <c r="B734" s="124"/>
      <c r="C734" s="124"/>
      <c r="D734" s="124"/>
      <c r="E734" s="124"/>
      <c r="F734" s="124"/>
      <c r="G734" s="124"/>
      <c r="H734" s="124"/>
      <c r="I734" s="125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</row>
    <row r="735" spans="1:22" x14ac:dyDescent="0.15">
      <c r="A735" s="123"/>
      <c r="B735" s="124"/>
      <c r="C735" s="124"/>
      <c r="D735" s="124"/>
      <c r="E735" s="124"/>
      <c r="F735" s="124"/>
      <c r="G735" s="124"/>
      <c r="H735" s="124"/>
      <c r="I735" s="125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</row>
    <row r="736" spans="1:22" x14ac:dyDescent="0.15">
      <c r="A736" s="123"/>
      <c r="B736" s="124"/>
      <c r="C736" s="124"/>
      <c r="D736" s="124"/>
      <c r="E736" s="124"/>
      <c r="F736" s="124"/>
      <c r="G736" s="124"/>
      <c r="H736" s="124"/>
      <c r="I736" s="125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</row>
    <row r="737" spans="1:22" x14ac:dyDescent="0.15">
      <c r="A737" s="123"/>
      <c r="B737" s="124"/>
      <c r="C737" s="124"/>
      <c r="D737" s="124"/>
      <c r="E737" s="124"/>
      <c r="F737" s="124"/>
      <c r="G737" s="124"/>
      <c r="H737" s="124"/>
      <c r="I737" s="125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</row>
    <row r="738" spans="1:22" x14ac:dyDescent="0.15">
      <c r="A738" s="123"/>
      <c r="B738" s="124"/>
      <c r="C738" s="124"/>
      <c r="D738" s="124"/>
      <c r="E738" s="124"/>
      <c r="F738" s="124"/>
      <c r="G738" s="124"/>
      <c r="H738" s="124"/>
      <c r="I738" s="125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</row>
    <row r="739" spans="1:22" x14ac:dyDescent="0.15">
      <c r="A739" s="123"/>
      <c r="B739" s="124"/>
      <c r="C739" s="124"/>
      <c r="D739" s="124"/>
      <c r="E739" s="124"/>
      <c r="F739" s="124"/>
      <c r="G739" s="124"/>
      <c r="H739" s="124"/>
      <c r="I739" s="125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</row>
    <row r="740" spans="1:22" x14ac:dyDescent="0.15">
      <c r="A740" s="123"/>
      <c r="B740" s="124"/>
      <c r="C740" s="124"/>
      <c r="D740" s="124"/>
      <c r="E740" s="124"/>
      <c r="F740" s="124"/>
      <c r="G740" s="124"/>
      <c r="H740" s="124"/>
      <c r="I740" s="125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</row>
    <row r="741" spans="1:22" x14ac:dyDescent="0.15">
      <c r="A741" s="123"/>
      <c r="B741" s="124"/>
      <c r="C741" s="124"/>
      <c r="D741" s="124"/>
      <c r="E741" s="124"/>
      <c r="F741" s="124"/>
      <c r="G741" s="124"/>
      <c r="H741" s="124"/>
      <c r="I741" s="125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</row>
    <row r="742" spans="1:22" x14ac:dyDescent="0.15">
      <c r="A742" s="123"/>
      <c r="B742" s="124"/>
      <c r="C742" s="124"/>
      <c r="D742" s="124"/>
      <c r="E742" s="124"/>
      <c r="F742" s="124"/>
      <c r="G742" s="124"/>
      <c r="H742" s="124"/>
      <c r="I742" s="125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</row>
    <row r="743" spans="1:22" x14ac:dyDescent="0.15">
      <c r="A743" s="123"/>
      <c r="B743" s="124"/>
      <c r="C743" s="124"/>
      <c r="D743" s="124"/>
      <c r="E743" s="124"/>
      <c r="F743" s="124"/>
      <c r="G743" s="124"/>
      <c r="H743" s="124"/>
      <c r="I743" s="125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</row>
    <row r="744" spans="1:22" x14ac:dyDescent="0.15">
      <c r="A744" s="123"/>
      <c r="B744" s="124"/>
      <c r="C744" s="124"/>
      <c r="D744" s="124"/>
      <c r="E744" s="124"/>
      <c r="F744" s="124"/>
      <c r="G744" s="124"/>
      <c r="H744" s="124"/>
      <c r="I744" s="125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</row>
    <row r="745" spans="1:22" x14ac:dyDescent="0.15">
      <c r="A745" s="123"/>
      <c r="B745" s="124"/>
      <c r="C745" s="124"/>
      <c r="D745" s="124"/>
      <c r="E745" s="124"/>
      <c r="F745" s="124"/>
      <c r="G745" s="124"/>
      <c r="H745" s="124"/>
      <c r="I745" s="125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</row>
    <row r="746" spans="1:22" x14ac:dyDescent="0.15">
      <c r="A746" s="123"/>
      <c r="B746" s="124"/>
      <c r="C746" s="124"/>
      <c r="D746" s="124"/>
      <c r="E746" s="124"/>
      <c r="F746" s="124"/>
      <c r="G746" s="124"/>
      <c r="H746" s="124"/>
      <c r="I746" s="125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</row>
    <row r="747" spans="1:22" x14ac:dyDescent="0.15">
      <c r="A747" s="123"/>
      <c r="B747" s="124"/>
      <c r="C747" s="124"/>
      <c r="D747" s="124"/>
      <c r="E747" s="124"/>
      <c r="F747" s="124"/>
      <c r="G747" s="124"/>
      <c r="H747" s="124"/>
      <c r="I747" s="125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</row>
    <row r="748" spans="1:22" x14ac:dyDescent="0.15">
      <c r="A748" s="123"/>
      <c r="B748" s="124"/>
      <c r="C748" s="124"/>
      <c r="D748" s="124"/>
      <c r="E748" s="124"/>
      <c r="F748" s="124"/>
      <c r="G748" s="124"/>
      <c r="H748" s="124"/>
      <c r="I748" s="125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</row>
    <row r="749" spans="1:22" x14ac:dyDescent="0.15">
      <c r="A749" s="123"/>
      <c r="B749" s="124"/>
      <c r="C749" s="124"/>
      <c r="D749" s="124"/>
      <c r="E749" s="124"/>
      <c r="F749" s="124"/>
      <c r="G749" s="124"/>
      <c r="H749" s="124"/>
      <c r="I749" s="125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</row>
    <row r="750" spans="1:22" x14ac:dyDescent="0.15">
      <c r="A750" s="123"/>
      <c r="B750" s="124"/>
      <c r="C750" s="124"/>
      <c r="D750" s="124"/>
      <c r="E750" s="124"/>
      <c r="F750" s="124"/>
      <c r="G750" s="124"/>
      <c r="H750" s="124"/>
      <c r="I750" s="125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</row>
    <row r="751" spans="1:22" x14ac:dyDescent="0.15">
      <c r="A751" s="123"/>
      <c r="B751" s="124"/>
      <c r="C751" s="124"/>
      <c r="D751" s="124"/>
      <c r="E751" s="124"/>
      <c r="F751" s="124"/>
      <c r="G751" s="124"/>
      <c r="H751" s="124"/>
      <c r="I751" s="125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</row>
    <row r="752" spans="1:22" x14ac:dyDescent="0.15">
      <c r="A752" s="123"/>
      <c r="B752" s="124"/>
      <c r="C752" s="124"/>
      <c r="D752" s="124"/>
      <c r="E752" s="124"/>
      <c r="F752" s="124"/>
      <c r="G752" s="124"/>
      <c r="H752" s="124"/>
      <c r="I752" s="125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</row>
    <row r="753" spans="1:22" x14ac:dyDescent="0.15">
      <c r="A753" s="123"/>
      <c r="B753" s="124"/>
      <c r="C753" s="124"/>
      <c r="D753" s="124"/>
      <c r="E753" s="124"/>
      <c r="F753" s="124"/>
      <c r="G753" s="124"/>
      <c r="H753" s="124"/>
      <c r="I753" s="125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</row>
  </sheetData>
  <mergeCells count="155">
    <mergeCell ref="A148:I148"/>
    <mergeCell ref="D1:S1"/>
    <mergeCell ref="D2:S2"/>
    <mergeCell ref="D3:S3"/>
    <mergeCell ref="D4:S4"/>
    <mergeCell ref="A5:B5"/>
    <mergeCell ref="C5:D5"/>
    <mergeCell ref="E5:F5"/>
    <mergeCell ref="H5:I5"/>
    <mergeCell ref="J5:J6"/>
    <mergeCell ref="K5:K6"/>
    <mergeCell ref="R5:R6"/>
    <mergeCell ref="S5:S6"/>
    <mergeCell ref="A25:I25"/>
    <mergeCell ref="A26:A34"/>
    <mergeCell ref="B26:B34"/>
    <mergeCell ref="C26:C34"/>
    <mergeCell ref="D26:D34"/>
    <mergeCell ref="A17:I17"/>
    <mergeCell ref="A18:A24"/>
    <mergeCell ref="B18:B24"/>
    <mergeCell ref="C18:C24"/>
    <mergeCell ref="D18:D24"/>
    <mergeCell ref="E18:E24"/>
    <mergeCell ref="T5:T6"/>
    <mergeCell ref="U5:U6"/>
    <mergeCell ref="V5:V6"/>
    <mergeCell ref="A8:A15"/>
    <mergeCell ref="B8:B15"/>
    <mergeCell ref="C8:C15"/>
    <mergeCell ref="D8:D15"/>
    <mergeCell ref="E8:E15"/>
    <mergeCell ref="L5:L6"/>
    <mergeCell ref="M5:M6"/>
    <mergeCell ref="N5:N6"/>
    <mergeCell ref="O5:O6"/>
    <mergeCell ref="P5:P6"/>
    <mergeCell ref="Q5:Q6"/>
    <mergeCell ref="F8:F15"/>
    <mergeCell ref="G8:G15"/>
    <mergeCell ref="F18:F24"/>
    <mergeCell ref="G18:G24"/>
    <mergeCell ref="A41:I41"/>
    <mergeCell ref="A42:A76"/>
    <mergeCell ref="B42:B76"/>
    <mergeCell ref="C42:C76"/>
    <mergeCell ref="D42:D76"/>
    <mergeCell ref="E42:E76"/>
    <mergeCell ref="F42:F76"/>
    <mergeCell ref="G42:G73"/>
    <mergeCell ref="A35:I35"/>
    <mergeCell ref="A36:A39"/>
    <mergeCell ref="B36:B39"/>
    <mergeCell ref="C36:C39"/>
    <mergeCell ref="D36:D39"/>
    <mergeCell ref="E36:E39"/>
    <mergeCell ref="F36:F39"/>
    <mergeCell ref="G36:G39"/>
    <mergeCell ref="E26:E34"/>
    <mergeCell ref="F26:F34"/>
    <mergeCell ref="G26:G34"/>
    <mergeCell ref="A77:I77"/>
    <mergeCell ref="A78:A80"/>
    <mergeCell ref="B78:B80"/>
    <mergeCell ref="C78:C80"/>
    <mergeCell ref="D78:D80"/>
    <mergeCell ref="E78:E80"/>
    <mergeCell ref="F78:F80"/>
    <mergeCell ref="G78:G80"/>
    <mergeCell ref="A87:I87"/>
    <mergeCell ref="A88:A94"/>
    <mergeCell ref="B88:B94"/>
    <mergeCell ref="C88:C94"/>
    <mergeCell ref="D88:D94"/>
    <mergeCell ref="E88:E94"/>
    <mergeCell ref="F88:F94"/>
    <mergeCell ref="A81:I81"/>
    <mergeCell ref="A82:A86"/>
    <mergeCell ref="B82:B86"/>
    <mergeCell ref="C82:C86"/>
    <mergeCell ref="D82:D86"/>
    <mergeCell ref="E82:E86"/>
    <mergeCell ref="F82:F86"/>
    <mergeCell ref="G82:G86"/>
    <mergeCell ref="G88:G94"/>
    <mergeCell ref="A101:I101"/>
    <mergeCell ref="A102:A105"/>
    <mergeCell ref="B102:B105"/>
    <mergeCell ref="C102:C105"/>
    <mergeCell ref="D102:D105"/>
    <mergeCell ref="E102:E105"/>
    <mergeCell ref="F102:F105"/>
    <mergeCell ref="G102:G105"/>
    <mergeCell ref="A95:I95"/>
    <mergeCell ref="A96:A100"/>
    <mergeCell ref="B96:B100"/>
    <mergeCell ref="C96:C100"/>
    <mergeCell ref="D96:D100"/>
    <mergeCell ref="E96:E100"/>
    <mergeCell ref="F96:F100"/>
    <mergeCell ref="G96:G100"/>
    <mergeCell ref="A111:I111"/>
    <mergeCell ref="A112:A117"/>
    <mergeCell ref="B112:B117"/>
    <mergeCell ref="C112:C117"/>
    <mergeCell ref="D112:D117"/>
    <mergeCell ref="E112:E117"/>
    <mergeCell ref="F112:F117"/>
    <mergeCell ref="G112:G117"/>
    <mergeCell ref="A106:I106"/>
    <mergeCell ref="A107:A110"/>
    <mergeCell ref="B107:B110"/>
    <mergeCell ref="C107:C110"/>
    <mergeCell ref="D107:D110"/>
    <mergeCell ref="E107:E110"/>
    <mergeCell ref="F107:F110"/>
    <mergeCell ref="G107:G110"/>
    <mergeCell ref="A123:I123"/>
    <mergeCell ref="A124:A135"/>
    <mergeCell ref="B124:B135"/>
    <mergeCell ref="C124:C135"/>
    <mergeCell ref="D124:D135"/>
    <mergeCell ref="E124:E135"/>
    <mergeCell ref="F124:F135"/>
    <mergeCell ref="G124:G135"/>
    <mergeCell ref="A119:I119"/>
    <mergeCell ref="A120:A122"/>
    <mergeCell ref="B120:B122"/>
    <mergeCell ref="C120:C122"/>
    <mergeCell ref="D120:D122"/>
    <mergeCell ref="E120:E122"/>
    <mergeCell ref="F120:F122"/>
    <mergeCell ref="G120:G122"/>
    <mergeCell ref="A146:I146"/>
    <mergeCell ref="A136:I136"/>
    <mergeCell ref="A137:A145"/>
    <mergeCell ref="B137:B145"/>
    <mergeCell ref="C137:C145"/>
    <mergeCell ref="D137:D145"/>
    <mergeCell ref="E137:E145"/>
    <mergeCell ref="F137:F145"/>
    <mergeCell ref="G137:G145"/>
    <mergeCell ref="C161:G161"/>
    <mergeCell ref="A155:I155"/>
    <mergeCell ref="A156:I156"/>
    <mergeCell ref="C157:G157"/>
    <mergeCell ref="C158:G158"/>
    <mergeCell ref="C159:G159"/>
    <mergeCell ref="A149:A154"/>
    <mergeCell ref="B149:B154"/>
    <mergeCell ref="C149:C154"/>
    <mergeCell ref="D149:D154"/>
    <mergeCell ref="E149:E154"/>
    <mergeCell ref="F149:F154"/>
    <mergeCell ref="G149:G154"/>
  </mergeCells>
  <pageMargins left="0.35" right="0.7" top="0.75" bottom="0.75" header="0.3" footer="0.3"/>
  <pageSetup scale="80" orientation="landscape" r:id="rId1"/>
  <headerFooter>
    <oddHeader xml:space="preserve">&amp;CSISTEMA MUNICIPAL PARA EL DESARROLLO INTEGRAL 
DE LA FAMILIA DE HECELCHAKAN
ADMINISTRACION Y FINANZAS 
PRESUPUESTO DE EGRESOS DE 2020&amp;R
</oddHeader>
    <oddFooter>&amp;L1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2" sqref="D2"/>
    </sheetView>
  </sheetViews>
  <sheetFormatPr baseColWidth="10" defaultRowHeight="15" x14ac:dyDescent="0.25"/>
  <cols>
    <col min="2" max="2" width="43.140625" customWidth="1"/>
    <col min="3" max="3" width="24.5703125" customWidth="1"/>
    <col min="4" max="6" width="14.140625" bestFit="1" customWidth="1"/>
    <col min="7" max="8" width="12.5703125" bestFit="1" customWidth="1"/>
    <col min="9" max="9" width="14.140625" bestFit="1" customWidth="1"/>
  </cols>
  <sheetData>
    <row r="1" spans="1:9" ht="30" customHeight="1" x14ac:dyDescent="0.25">
      <c r="A1">
        <v>1000</v>
      </c>
      <c r="B1" t="s">
        <v>179</v>
      </c>
      <c r="C1" s="7" t="e">
        <f>'600'!J42+'600'!#REF!+'600'!#REF!+'600'!J43+'600'!J44</f>
        <v>#REF!</v>
      </c>
      <c r="D1" s="5"/>
      <c r="E1" s="5" t="s">
        <v>193</v>
      </c>
      <c r="F1" s="5"/>
      <c r="G1" t="s">
        <v>194</v>
      </c>
      <c r="H1" t="s">
        <v>195</v>
      </c>
    </row>
    <row r="2" spans="1:9" ht="30" customHeight="1" x14ac:dyDescent="0.25">
      <c r="A2">
        <v>2000</v>
      </c>
      <c r="B2" t="s">
        <v>180</v>
      </c>
      <c r="C2" s="7" t="e">
        <f>'600'!J8+'600'!#REF!+'600'!J11+'600'!J13+'600'!J18+'600'!#REF!+'600'!#REF!+'600'!J26+'600'!J27+'600'!#REF!+'600'!J28+'600'!#REF!+'600'!J29+'600'!J36+'600'!#REF!+'600'!#REF!+'600'!J37+'600'!J38+'600'!#REF!+'600'!J46+'600'!J47+'600'!J48+'600'!J49+'600'!#REF!+'600'!J53+'600'!J54+'600'!J56+'600'!#REF!+'600'!J57+'600'!J58+'600'!#REF!+'600'!J59+'600'!J60+'600'!J61+'600'!#REF!+'600'!#REF!+'600'!J66+'600'!J78+'600'!J79+'600'!#REF!+'600'!J82+'600'!J83+'600'!J84+'600'!J85+'600'!J88+'600'!J89+'600'!J90+'600'!#REF!+'600'!#REF!+'600'!J91+'600'!J96+'600'!#REF!+'600'!J97+'600'!J98+'600'!J99+'600'!#REF!+'600'!J102+'600'!#REF!+'600'!J103+'600'!J107+'600'!#REF!+'600'!J108+'600'!#REF!+'600'!J109+'600'!#REF!+'600'!#REF!+'600'!J112+'600'!#REF!+'600'!J115+'600'!J116+'600'!#REF!+'600'!#REF!+'600'!#REF!+'600'!#REF!+'600'!J120+'600'!J121+'600'!#REF!+'600'!#REF!+'600'!J124+'600'!J126+'600'!#REF!+'600'!J127+'600'!J130+'600'!#REF!+'600'!J137+'600'!J138+'600'!#REF!+'600'!J139+'600'!J140+'600'!J141+'600'!#REF!+'600'!#REF!+'600'!J145+'600'!#REF!+'600'!#REF!+'600'!#REF!+'600'!#REF!+'600'!#REF!+'600'!#REF!</f>
        <v>#REF!</v>
      </c>
      <c r="D2" s="5" t="s">
        <v>188</v>
      </c>
      <c r="E2" s="5">
        <f>'600'!J13+'600'!J28+'600'!J38+'600'!J57+'600'!J85+'600'!J99+'600'!J103+'600'!J109+'600'!J115+'600'!J130</f>
        <v>472810.24000000011</v>
      </c>
      <c r="F2" s="5"/>
      <c r="G2" s="5">
        <f>E2/12</f>
        <v>39400.85333333334</v>
      </c>
    </row>
    <row r="3" spans="1:9" ht="30" customHeight="1" x14ac:dyDescent="0.25">
      <c r="A3">
        <v>3000</v>
      </c>
      <c r="B3" t="s">
        <v>181</v>
      </c>
      <c r="C3" s="7" t="e">
        <f>'600'!J12+'600'!J14+'600'!J15+'600'!J19+'600'!J20+'600'!J21+'600'!J22+'600'!#REF!+'600'!J23+'600'!#REF!+'600'!#REF!+'600'!J30+'600'!#REF!+'600'!#REF!+'600'!#REF!+'600'!#REF!+'600'!J31+'600'!#REF!+'600'!#REF!+'600'!#REF!+'600'!#REF!+'600'!#REF!+'600'!J39+'600'!J63+'600'!J64+'600'!#REF!+'600'!J65+'600'!#REF!+'600'!J67+'600'!#REF!+'600'!J68+'600'!J69+'600'!J70+'600'!J72+'600'!#REF!+'600'!J73+'600'!#REF!+'600'!#REF!+'600'!#REF!+'600'!#REF!+'600'!J80+'600'!#REF!+'600'!#REF!+'600'!#REF!+'600'!J86+'600'!#REF!+'600'!#REF!+'600'!J92+'600'!#REF!+'600'!#REF!+'600'!#REF!+'600'!#REF!+'600'!#REF!+'600'!J104+'600'!#REF!+'600'!#REF!+'600'!#REF!+'600'!#REF!+'600'!#REF!+'600'!#REF!+'600'!#REF!+'600'!#REF!+'600'!#REF!+'600'!#REF!+'600'!#REF!+'600'!#REF!+'600'!#REF!+'600'!J132+'600'!J133+'600'!#REF!+'600'!J134+'600'!#REF!+'600'!#REF!+'600'!#REF!+'600'!#REF!+'600'!J147+'600'!#REF!+'600'!J153+'600'!#REF!+'600'!#REF!</f>
        <v>#REF!</v>
      </c>
      <c r="D3" s="5" t="s">
        <v>189</v>
      </c>
      <c r="E3" s="5">
        <f>'600'!J42</f>
        <v>3070272.6</v>
      </c>
      <c r="F3" s="5"/>
      <c r="G3" s="5">
        <f>E3/12</f>
        <v>255856.05000000002</v>
      </c>
      <c r="H3" s="5">
        <f>G3/2</f>
        <v>127928.02500000001</v>
      </c>
    </row>
    <row r="4" spans="1:9" ht="30" customHeight="1" x14ac:dyDescent="0.25">
      <c r="A4">
        <v>4000</v>
      </c>
      <c r="B4" s="6" t="s">
        <v>182</v>
      </c>
      <c r="C4" s="7" t="e">
        <f>'600'!J16+'600'!J32+'600'!J33+'600'!J34+'600'!J94+'600'!#REF!+'600'!#REF!+'600'!#REF!+'600'!J105+'600'!J110+'600'!J118+'600'!#REF!</f>
        <v>#REF!</v>
      </c>
      <c r="D4" s="5" t="s">
        <v>190</v>
      </c>
      <c r="E4" s="5" t="e">
        <f>'600'!#REF!+'600'!#REF!</f>
        <v>#REF!</v>
      </c>
      <c r="F4" s="5"/>
      <c r="G4" s="5" t="e">
        <f>E4/12</f>
        <v>#REF!</v>
      </c>
    </row>
    <row r="5" spans="1:9" ht="30" customHeight="1" x14ac:dyDescent="0.25">
      <c r="A5">
        <v>5000</v>
      </c>
      <c r="B5" t="s">
        <v>183</v>
      </c>
      <c r="C5" s="5">
        <f>'600'!J76</f>
        <v>9000</v>
      </c>
      <c r="D5" s="5" t="s">
        <v>191</v>
      </c>
      <c r="E5" s="5" t="e">
        <f>'600'!J16+'600'!J32+'600'!J94+'600'!#REF!+'600'!J105+'600'!J110+'600'!J118</f>
        <v>#REF!</v>
      </c>
      <c r="F5" s="5"/>
      <c r="G5" s="5" t="e">
        <f>E5/12</f>
        <v>#REF!</v>
      </c>
    </row>
    <row r="6" spans="1:9" ht="30" customHeight="1" x14ac:dyDescent="0.25">
      <c r="A6">
        <v>6000</v>
      </c>
      <c r="B6" t="s">
        <v>184</v>
      </c>
      <c r="D6" s="5" t="s">
        <v>192</v>
      </c>
      <c r="E6" s="5" t="e">
        <f>'600'!J11+'600'!J18+'600'!J26+'600'!J49+'600'!#REF!+'600'!J84+'600'!J88+'600'!J97+'600'!#REF!+'600'!J108+'600'!J112+'600'!J120+'600'!J124+'600'!#REF!+'600'!#REF!+'600'!#REF!</f>
        <v>#REF!</v>
      </c>
      <c r="F6" s="5"/>
      <c r="G6" s="5" t="e">
        <f>E6/12</f>
        <v>#REF!</v>
      </c>
    </row>
    <row r="7" spans="1:9" ht="30" customHeight="1" x14ac:dyDescent="0.25">
      <c r="A7">
        <v>7000</v>
      </c>
      <c r="B7" s="6" t="s">
        <v>185</v>
      </c>
      <c r="E7" s="5"/>
    </row>
    <row r="8" spans="1:9" ht="30" customHeight="1" x14ac:dyDescent="0.25">
      <c r="A8">
        <v>8000</v>
      </c>
      <c r="B8" t="s">
        <v>186</v>
      </c>
      <c r="E8" s="5"/>
    </row>
    <row r="9" spans="1:9" ht="30" customHeight="1" x14ac:dyDescent="0.25">
      <c r="A9">
        <v>9000</v>
      </c>
      <c r="B9" t="s">
        <v>187</v>
      </c>
    </row>
    <row r="10" spans="1:9" ht="30" customHeight="1" x14ac:dyDescent="0.25"/>
    <row r="11" spans="1:9" ht="42.75" customHeight="1" x14ac:dyDescent="0.25">
      <c r="C11" s="5" t="e">
        <f>SUM(C1:C9)</f>
        <v>#REF!</v>
      </c>
      <c r="D11" s="5"/>
      <c r="E11" s="5"/>
      <c r="F11" s="5"/>
      <c r="G11" s="5"/>
      <c r="I11" s="5"/>
    </row>
    <row r="13" spans="1:9" x14ac:dyDescent="0.25">
      <c r="C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600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</dc:creator>
  <cp:lastModifiedBy>ADMINISTRACIO DIF</cp:lastModifiedBy>
  <cp:lastPrinted>2020-02-10T17:16:54Z</cp:lastPrinted>
  <dcterms:created xsi:type="dcterms:W3CDTF">2018-12-07T02:51:45Z</dcterms:created>
  <dcterms:modified xsi:type="dcterms:W3CDTF">2020-02-11T19:59:47Z</dcterms:modified>
</cp:coreProperties>
</file>