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770" windowHeight="12360"/>
  </bookViews>
  <sheets>
    <sheet name="F6a_EAEPED_COG" sheetId="1" r:id="rId1"/>
  </sheets>
  <definedNames>
    <definedName name="_xlnm.Print_Titles" localSheetId="0">F6a_EAEPED_COG!$2:$10</definedName>
  </definedNames>
  <calcPr calcId="152511"/>
</workbook>
</file>

<file path=xl/calcChain.xml><?xml version="1.0" encoding="utf-8"?>
<calcChain xmlns="http://schemas.openxmlformats.org/spreadsheetml/2006/main">
  <c r="F70" i="1" l="1"/>
  <c r="I70" i="1" s="1"/>
  <c r="F97" i="1"/>
  <c r="I97" i="1" s="1"/>
  <c r="F98" i="1"/>
  <c r="I98" i="1" s="1"/>
  <c r="F99" i="1"/>
  <c r="F100" i="1"/>
  <c r="I100" i="1"/>
  <c r="F101" i="1"/>
  <c r="F102" i="1"/>
  <c r="I102" i="1"/>
  <c r="F103" i="1"/>
  <c r="I103" i="1" s="1"/>
  <c r="F104" i="1"/>
  <c r="I104" i="1"/>
  <c r="F96" i="1"/>
  <c r="I96" i="1" s="1"/>
  <c r="F89" i="1"/>
  <c r="I89" i="1"/>
  <c r="F90" i="1"/>
  <c r="I90" i="1" s="1"/>
  <c r="F91" i="1"/>
  <c r="I91" i="1"/>
  <c r="F92" i="1"/>
  <c r="F93" i="1"/>
  <c r="F94" i="1"/>
  <c r="I94" i="1"/>
  <c r="F88" i="1"/>
  <c r="F79" i="1"/>
  <c r="I79" i="1"/>
  <c r="F80" i="1"/>
  <c r="I80" i="1"/>
  <c r="F81" i="1"/>
  <c r="F82" i="1"/>
  <c r="I82" i="1"/>
  <c r="F83" i="1"/>
  <c r="I83" i="1" s="1"/>
  <c r="F84" i="1"/>
  <c r="I84" i="1"/>
  <c r="F78" i="1"/>
  <c r="I78" i="1" s="1"/>
  <c r="F75" i="1"/>
  <c r="F73" i="1" s="1"/>
  <c r="I73" i="1" s="1"/>
  <c r="F76" i="1"/>
  <c r="I76" i="1"/>
  <c r="F74" i="1"/>
  <c r="F66" i="1"/>
  <c r="I66" i="1"/>
  <c r="F67" i="1"/>
  <c r="F68" i="1"/>
  <c r="F69" i="1"/>
  <c r="I69" i="1" s="1"/>
  <c r="F71" i="1"/>
  <c r="I71" i="1"/>
  <c r="F72" i="1"/>
  <c r="I72" i="1" s="1"/>
  <c r="F65" i="1"/>
  <c r="F64" i="1" s="1"/>
  <c r="I64" i="1" s="1"/>
  <c r="F62" i="1"/>
  <c r="I62" i="1" s="1"/>
  <c r="F63" i="1"/>
  <c r="F61" i="1"/>
  <c r="F52" i="1"/>
  <c r="I52" i="1"/>
  <c r="F53" i="1"/>
  <c r="I53" i="1" s="1"/>
  <c r="F54" i="1"/>
  <c r="I54" i="1" s="1"/>
  <c r="F55" i="1"/>
  <c r="I55" i="1"/>
  <c r="F56" i="1"/>
  <c r="F57" i="1"/>
  <c r="I57" i="1"/>
  <c r="F58" i="1"/>
  <c r="I58" i="1" s="1"/>
  <c r="F59" i="1"/>
  <c r="F51" i="1"/>
  <c r="I51" i="1" s="1"/>
  <c r="I50" i="1" s="1"/>
  <c r="F42" i="1"/>
  <c r="I42" i="1"/>
  <c r="F43" i="1"/>
  <c r="I43" i="1" s="1"/>
  <c r="F44" i="1"/>
  <c r="I44" i="1" s="1"/>
  <c r="F45" i="1"/>
  <c r="I45" i="1"/>
  <c r="F46" i="1"/>
  <c r="I46" i="1" s="1"/>
  <c r="F47" i="1"/>
  <c r="F48" i="1"/>
  <c r="I48" i="1" s="1"/>
  <c r="F49" i="1"/>
  <c r="I49" i="1"/>
  <c r="F41" i="1"/>
  <c r="F40" i="1" s="1"/>
  <c r="F32" i="1"/>
  <c r="F30" i="1" s="1"/>
  <c r="F33" i="1"/>
  <c r="F34" i="1"/>
  <c r="I34" i="1" s="1"/>
  <c r="F35" i="1"/>
  <c r="I35" i="1"/>
  <c r="F36" i="1"/>
  <c r="F37" i="1"/>
  <c r="I37" i="1" s="1"/>
  <c r="F38" i="1"/>
  <c r="I38" i="1"/>
  <c r="F39" i="1"/>
  <c r="I39" i="1" s="1"/>
  <c r="F31" i="1"/>
  <c r="I31" i="1"/>
  <c r="F22" i="1"/>
  <c r="I22" i="1"/>
  <c r="F23" i="1"/>
  <c r="F24" i="1"/>
  <c r="I24" i="1"/>
  <c r="F25" i="1"/>
  <c r="F26" i="1"/>
  <c r="I26" i="1"/>
  <c r="F27" i="1"/>
  <c r="I27" i="1" s="1"/>
  <c r="F28" i="1"/>
  <c r="I28" i="1" s="1"/>
  <c r="F29" i="1"/>
  <c r="I29" i="1"/>
  <c r="F21" i="1"/>
  <c r="I21" i="1" s="1"/>
  <c r="F14" i="1"/>
  <c r="I14" i="1"/>
  <c r="F15" i="1"/>
  <c r="I15" i="1"/>
  <c r="F16" i="1"/>
  <c r="F12" i="1" s="1"/>
  <c r="F17" i="1"/>
  <c r="F18" i="1"/>
  <c r="I18" i="1" s="1"/>
  <c r="F19" i="1"/>
  <c r="I19" i="1"/>
  <c r="F13" i="1"/>
  <c r="F154" i="1"/>
  <c r="F152" i="1" s="1"/>
  <c r="I152" i="1" s="1"/>
  <c r="I154" i="1"/>
  <c r="F155" i="1"/>
  <c r="I155" i="1" s="1"/>
  <c r="F156" i="1"/>
  <c r="F157" i="1"/>
  <c r="F158" i="1"/>
  <c r="I158" i="1" s="1"/>
  <c r="F159" i="1"/>
  <c r="I159" i="1"/>
  <c r="F153" i="1"/>
  <c r="F150" i="1"/>
  <c r="I150" i="1"/>
  <c r="F151" i="1"/>
  <c r="I151" i="1"/>
  <c r="F149" i="1"/>
  <c r="F148" i="1"/>
  <c r="I148" i="1"/>
  <c r="F141" i="1"/>
  <c r="I141" i="1" s="1"/>
  <c r="F142" i="1"/>
  <c r="F143" i="1"/>
  <c r="I143" i="1"/>
  <c r="F144" i="1"/>
  <c r="I144" i="1"/>
  <c r="F145" i="1"/>
  <c r="I145" i="1" s="1"/>
  <c r="F146" i="1"/>
  <c r="I146" i="1"/>
  <c r="F147" i="1"/>
  <c r="I147" i="1"/>
  <c r="F140" i="1"/>
  <c r="F137" i="1"/>
  <c r="I137" i="1"/>
  <c r="F138" i="1"/>
  <c r="I138" i="1" s="1"/>
  <c r="F136" i="1"/>
  <c r="I136" i="1" s="1"/>
  <c r="F127" i="1"/>
  <c r="F125" i="1" s="1"/>
  <c r="I125" i="1" s="1"/>
  <c r="I127" i="1"/>
  <c r="F128" i="1"/>
  <c r="F129" i="1"/>
  <c r="I129" i="1" s="1"/>
  <c r="F130" i="1"/>
  <c r="I130" i="1" s="1"/>
  <c r="F131" i="1"/>
  <c r="I131" i="1"/>
  <c r="F132" i="1"/>
  <c r="I132" i="1"/>
  <c r="F133" i="1"/>
  <c r="I133" i="1"/>
  <c r="F134" i="1"/>
  <c r="I134" i="1" s="1"/>
  <c r="F126" i="1"/>
  <c r="I126" i="1"/>
  <c r="F117" i="1"/>
  <c r="I117" i="1"/>
  <c r="F118" i="1"/>
  <c r="I118" i="1" s="1"/>
  <c r="F119" i="1"/>
  <c r="I119" i="1"/>
  <c r="F120" i="1"/>
  <c r="I120" i="1" s="1"/>
  <c r="F121" i="1"/>
  <c r="I121" i="1"/>
  <c r="F122" i="1"/>
  <c r="I122" i="1" s="1"/>
  <c r="F123" i="1"/>
  <c r="I123" i="1"/>
  <c r="F124" i="1"/>
  <c r="I124" i="1" s="1"/>
  <c r="F116" i="1"/>
  <c r="I116" i="1"/>
  <c r="F107" i="1"/>
  <c r="I107" i="1" s="1"/>
  <c r="F108" i="1"/>
  <c r="I108" i="1"/>
  <c r="F109" i="1"/>
  <c r="I109" i="1" s="1"/>
  <c r="F110" i="1"/>
  <c r="I110" i="1"/>
  <c r="F111" i="1"/>
  <c r="I111" i="1" s="1"/>
  <c r="F112" i="1"/>
  <c r="I112" i="1"/>
  <c r="F113" i="1"/>
  <c r="I113" i="1" s="1"/>
  <c r="F114" i="1"/>
  <c r="I114" i="1"/>
  <c r="F106" i="1"/>
  <c r="F105" i="1" s="1"/>
  <c r="I105" i="1" s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H86" i="1" s="1"/>
  <c r="D125" i="1"/>
  <c r="E115" i="1"/>
  <c r="G115" i="1"/>
  <c r="H115" i="1"/>
  <c r="D115" i="1"/>
  <c r="D86" i="1" s="1"/>
  <c r="D161" i="1" s="1"/>
  <c r="H105" i="1"/>
  <c r="E105" i="1"/>
  <c r="G105" i="1"/>
  <c r="D105" i="1"/>
  <c r="E95" i="1"/>
  <c r="G95" i="1"/>
  <c r="G86" i="1" s="1"/>
  <c r="H95" i="1"/>
  <c r="D95" i="1"/>
  <c r="E87" i="1"/>
  <c r="G87" i="1"/>
  <c r="H87" i="1"/>
  <c r="D87" i="1"/>
  <c r="I88" i="1"/>
  <c r="I92" i="1"/>
  <c r="I93" i="1"/>
  <c r="I99" i="1"/>
  <c r="I101" i="1"/>
  <c r="I142" i="1"/>
  <c r="I156" i="1"/>
  <c r="I157" i="1"/>
  <c r="I74" i="1"/>
  <c r="I75" i="1"/>
  <c r="I81" i="1"/>
  <c r="I17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H11" i="1" s="1"/>
  <c r="H161" i="1" s="1"/>
  <c r="D30" i="1"/>
  <c r="E20" i="1"/>
  <c r="E11" i="1" s="1"/>
  <c r="E161" i="1" s="1"/>
  <c r="G20" i="1"/>
  <c r="G11" i="1" s="1"/>
  <c r="G161" i="1" s="1"/>
  <c r="H20" i="1"/>
  <c r="D20" i="1"/>
  <c r="E12" i="1"/>
  <c r="G12" i="1"/>
  <c r="H12" i="1"/>
  <c r="D12" i="1"/>
  <c r="I68" i="1"/>
  <c r="I67" i="1"/>
  <c r="I63" i="1"/>
  <c r="I59" i="1"/>
  <c r="I56" i="1"/>
  <c r="I47" i="1"/>
  <c r="I36" i="1"/>
  <c r="I32" i="1"/>
  <c r="I30" i="1" s="1"/>
  <c r="I25" i="1"/>
  <c r="I23" i="1"/>
  <c r="I128" i="1"/>
  <c r="I41" i="1"/>
  <c r="I149" i="1"/>
  <c r="I140" i="1"/>
  <c r="F135" i="1"/>
  <c r="I135" i="1" s="1"/>
  <c r="E86" i="1"/>
  <c r="D11" i="1"/>
  <c r="F20" i="1"/>
  <c r="I13" i="1"/>
  <c r="I153" i="1"/>
  <c r="I33" i="1"/>
  <c r="F115" i="1"/>
  <c r="I115" i="1" s="1"/>
  <c r="I61" i="1"/>
  <c r="F139" i="1"/>
  <c r="I139" i="1"/>
  <c r="F87" i="1"/>
  <c r="I87" i="1"/>
  <c r="I40" i="1" l="1"/>
  <c r="I12" i="1"/>
  <c r="I20" i="1"/>
  <c r="F95" i="1"/>
  <c r="I95" i="1" s="1"/>
  <c r="I86" i="1" s="1"/>
  <c r="F77" i="1"/>
  <c r="I77" i="1" s="1"/>
  <c r="F50" i="1"/>
  <c r="F11" i="1" s="1"/>
  <c r="I106" i="1"/>
  <c r="F60" i="1"/>
  <c r="I60" i="1" s="1"/>
  <c r="I16" i="1"/>
  <c r="I65" i="1"/>
  <c r="I11" i="1" l="1"/>
  <c r="I161" i="1" s="1"/>
  <c r="F86" i="1"/>
  <c r="F161" i="1" s="1"/>
</calcChain>
</file>

<file path=xl/sharedStrings.xml><?xml version="1.0" encoding="utf-8"?>
<sst xmlns="http://schemas.openxmlformats.org/spreadsheetml/2006/main" count="167" uniqueCount="94">
  <si>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</si>
  <si>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</si>
  <si>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</si>
  <si>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</si>
  <si>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</si>
  <si>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</si>
  <si>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</si>
  <si>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</si>
  <si>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</si>
  <si>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</si>
  <si>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</si>
  <si>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</si>
  <si>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</si>
  <si>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</si>
  <si>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</si>
  <si>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</si>
  <si>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</si>
  <si>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</si>
  <si>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</si>
  <si>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</si>
  <si>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</si>
  <si>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</si>
  <si>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</si>
  <si>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</si>
  <si>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</si>
  <si>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</si>
  <si>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</si>
  <si>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</si>
  <si>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</si>
  <si>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</si>
  <si>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</si>
  <si>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</si>
  <si>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</si>
  <si>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</si>
  <si>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</si>
  <si>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</si>
  <si>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</si>
  <si>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</si>
  <si>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</si>
  <si>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</si>
  <si>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</si>
  <si>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</si>
  <si>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</si>
  <si>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</si>
  <si>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</si>
  <si>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</si>
  <si>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</si>
  <si>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</si>
  <si>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</si>
  <si>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</si>
  <si>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</si>
  <si>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</si>
  <si>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</si>
  <si>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</si>
  <si>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</si>
  <si>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</si>
  <si>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</si>
  <si>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</si>
  <si>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</si>
  <si>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</si>
  <si>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</si>
  <si>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</si>
  <si>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</si>
  <si>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</si>
  <si>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</si>
  <si>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</si>
  <si>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</si>
  <si>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</si>
  <si>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</si>
  <si>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</si>
  <si>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</si>
  <si>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</si>
  <si>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</si>
  <si>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</si>
  <si>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</si>
  <si>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</si>
  <si>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</si>
  <si>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</si>
  <si>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</si>
  <si>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</si>
  <si>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</si>
  <si>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</si>
  <si>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</si>
  <si>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</si>
  <si>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</si>
  <si>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</si>
  <si>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</si>
  <si>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Hecelchakán (a)</t>
  </si>
  <si>
    <t>Del 1 de Enero al 30 de Junio de 2021 (b)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</si>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</sst>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2</xdr:col>
      <xdr:colOff>314325</xdr:colOff>
      <xdr:row>7</xdr:row>
      <xdr:rowOff>0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025"/>
          <a:ext cx="1028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819150</xdr:colOff>
      <xdr:row>1</xdr:row>
      <xdr:rowOff>38100</xdr:rowOff>
    </xdr:from>
    <xdr:to>
      <xdr:col>8</xdr:col>
      <xdr:colOff>962025</xdr:colOff>
      <xdr:row>7</xdr:row>
      <xdr:rowOff>0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09550"/>
          <a:ext cx="1123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6"/>
  <sheetViews>
    <sheetView tabSelected="1" workbookViewId="0">
      <pane ySplit="10" topLeftCell="A11" activePane="bottomLeft" state="frozen"/>
      <selection pane="bottomLeft" activeCell="F173" sqref="F173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40" t="s">
        <v>89</v>
      </c>
      <c r="C2" s="41"/>
      <c r="D2" s="41"/>
      <c r="E2" s="41"/>
      <c r="F2" s="41"/>
      <c r="G2" s="41"/>
      <c r="H2" s="41"/>
      <c r="I2" s="42"/>
    </row>
    <row r="3" spans="2:9" x14ac:dyDescent="0.2">
      <c r="B3" s="28" t="s">
        <v>87</v>
      </c>
      <c r="C3" s="29"/>
      <c r="D3" s="29"/>
      <c r="E3" s="29"/>
      <c r="F3" s="29"/>
      <c r="G3" s="29"/>
      <c r="H3" s="29"/>
      <c r="I3" s="30"/>
    </row>
    <row r="4" spans="2:9" x14ac:dyDescent="0.2">
      <c r="B4" s="28" t="s">
        <v>0</v>
      </c>
      <c r="C4" s="29"/>
      <c r="D4" s="29"/>
      <c r="E4" s="29"/>
      <c r="F4" s="29"/>
      <c r="G4" s="29"/>
      <c r="H4" s="29"/>
      <c r="I4" s="30"/>
    </row>
    <row r="5" spans="2:9" x14ac:dyDescent="0.2">
      <c r="B5" s="28" t="s">
        <v>1</v>
      </c>
      <c r="C5" s="29"/>
      <c r="D5" s="29"/>
      <c r="E5" s="29"/>
      <c r="F5" s="29"/>
      <c r="G5" s="29"/>
      <c r="H5" s="29"/>
      <c r="I5" s="30"/>
    </row>
    <row r="6" spans="2:9" x14ac:dyDescent="0.2">
      <c r="B6" s="28" t="s">
        <v>88</v>
      </c>
      <c r="C6" s="29"/>
      <c r="D6" s="29"/>
      <c r="E6" s="29"/>
      <c r="F6" s="29"/>
      <c r="G6" s="29"/>
      <c r="H6" s="29"/>
      <c r="I6" s="30"/>
    </row>
    <row r="7" spans="2:9" ht="13.5" thickBot="1" x14ac:dyDescent="0.25">
      <c r="B7" s="33" t="s">
        <v>2</v>
      </c>
      <c r="C7" s="43"/>
      <c r="D7" s="43"/>
      <c r="E7" s="43"/>
      <c r="F7" s="43"/>
      <c r="G7" s="43"/>
      <c r="H7" s="43"/>
      <c r="I7" s="34"/>
    </row>
    <row r="8" spans="2:9" ht="15.75" customHeight="1" x14ac:dyDescent="0.2">
      <c r="B8" s="28" t="s">
        <v>3</v>
      </c>
      <c r="C8" s="30"/>
      <c r="D8" s="28" t="s">
        <v>4</v>
      </c>
      <c r="E8" s="29"/>
      <c r="F8" s="29"/>
      <c r="G8" s="29"/>
      <c r="H8" s="30"/>
      <c r="I8" s="35" t="s">
        <v>5</v>
      </c>
    </row>
    <row r="9" spans="2:9" ht="15" customHeight="1" thickBot="1" x14ac:dyDescent="0.25">
      <c r="B9" s="28"/>
      <c r="C9" s="30"/>
      <c r="D9" s="33"/>
      <c r="E9" s="43"/>
      <c r="F9" s="43"/>
      <c r="G9" s="43"/>
      <c r="H9" s="34"/>
      <c r="I9" s="35"/>
    </row>
    <row r="10" spans="2:9" ht="26.25" thickBot="1" x14ac:dyDescent="0.25">
      <c r="B10" s="33"/>
      <c r="C10" s="34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36"/>
    </row>
    <row r="11" spans="2:9" x14ac:dyDescent="0.2">
      <c r="B11" s="7" t="s">
        <v>11</v>
      </c>
      <c r="C11" s="8"/>
      <c r="D11" s="14">
        <f t="shared" ref="D11:I11" si="0">D12+D20+D30+D40+D50+D60+D73+D77+D64</f>
        <v>111447644.92</v>
      </c>
      <c r="E11" s="14">
        <f t="shared" si="0"/>
        <v>0</v>
      </c>
      <c r="F11" s="14">
        <f t="shared" si="0"/>
        <v>111447644.92</v>
      </c>
      <c r="G11" s="14">
        <f t="shared" si="0"/>
        <v>57801960.229999997</v>
      </c>
      <c r="H11" s="14">
        <f t="shared" si="0"/>
        <v>53927987.460000001</v>
      </c>
      <c r="I11" s="14">
        <f t="shared" si="0"/>
        <v>53645684.690000005</v>
      </c>
    </row>
    <row r="12" spans="2:9" x14ac:dyDescent="0.2">
      <c r="B12" s="3" t="s">
        <v>12</v>
      </c>
      <c r="C12" s="9"/>
      <c r="D12" s="15">
        <f t="shared" ref="D12:I12" si="1">SUM(D13:D19)</f>
        <v>60177237.199999996</v>
      </c>
      <c r="E12" s="15">
        <f t="shared" si="1"/>
        <v>0</v>
      </c>
      <c r="F12" s="15">
        <f t="shared" si="1"/>
        <v>60177237.199999996</v>
      </c>
      <c r="G12" s="15">
        <f t="shared" si="1"/>
        <v>28566700.140000001</v>
      </c>
      <c r="H12" s="15">
        <f t="shared" si="1"/>
        <v>26572727.370000001</v>
      </c>
      <c r="I12" s="15">
        <f t="shared" si="1"/>
        <v>31610537.060000002</v>
      </c>
    </row>
    <row r="13" spans="2:9" x14ac:dyDescent="0.2">
      <c r="B13" s="13" t="s">
        <v>13</v>
      </c>
      <c r="C13" s="11"/>
      <c r="D13" s="15">
        <v>20966449.800000001</v>
      </c>
      <c r="E13" s="16">
        <v>0</v>
      </c>
      <c r="F13" s="16">
        <f>D13+E13</f>
        <v>20966449.800000001</v>
      </c>
      <c r="G13" s="16">
        <v>13077374.07</v>
      </c>
      <c r="H13" s="16">
        <v>13077374.07</v>
      </c>
      <c r="I13" s="16">
        <f>F13-G13</f>
        <v>7889075.7300000004</v>
      </c>
    </row>
    <row r="14" spans="2:9" x14ac:dyDescent="0.2">
      <c r="B14" s="13" t="s">
        <v>14</v>
      </c>
      <c r="C14" s="11"/>
      <c r="D14" s="15">
        <v>18381880.329999998</v>
      </c>
      <c r="E14" s="16">
        <v>0</v>
      </c>
      <c r="F14" s="16">
        <f t="shared" ref="F14:F19" si="2">D14+E14</f>
        <v>18381880.329999998</v>
      </c>
      <c r="G14" s="16">
        <v>8445638.1699999999</v>
      </c>
      <c r="H14" s="16">
        <v>8445638.1699999999</v>
      </c>
      <c r="I14" s="16">
        <f t="shared" ref="I14:I19" si="3">F14-G14</f>
        <v>9936242.1599999983</v>
      </c>
    </row>
    <row r="15" spans="2:9" x14ac:dyDescent="0.2">
      <c r="B15" s="13" t="s">
        <v>15</v>
      </c>
      <c r="C15" s="11"/>
      <c r="D15" s="15">
        <v>10385955.07</v>
      </c>
      <c r="E15" s="16">
        <v>0</v>
      </c>
      <c r="F15" s="16">
        <f t="shared" si="2"/>
        <v>10385955.07</v>
      </c>
      <c r="G15" s="16">
        <v>4014015.43</v>
      </c>
      <c r="H15" s="16">
        <v>2020042.66</v>
      </c>
      <c r="I15" s="16">
        <f t="shared" si="3"/>
        <v>6371939.6400000006</v>
      </c>
    </row>
    <row r="16" spans="2:9" x14ac:dyDescent="0.2">
      <c r="B16" s="13" t="s">
        <v>16</v>
      </c>
      <c r="C16" s="11"/>
      <c r="D16" s="15">
        <v>2586492</v>
      </c>
      <c r="E16" s="16">
        <v>0</v>
      </c>
      <c r="F16" s="16">
        <f t="shared" si="2"/>
        <v>2586492</v>
      </c>
      <c r="G16" s="16">
        <v>2368027.77</v>
      </c>
      <c r="H16" s="16">
        <v>2368027.77</v>
      </c>
      <c r="I16" s="16">
        <f t="shared" si="3"/>
        <v>218464.22999999998</v>
      </c>
    </row>
    <row r="17" spans="2:9" x14ac:dyDescent="0.2">
      <c r="B17" s="13" t="s">
        <v>17</v>
      </c>
      <c r="C17" s="11"/>
      <c r="D17" s="15">
        <v>5580900</v>
      </c>
      <c r="E17" s="16">
        <v>0</v>
      </c>
      <c r="F17" s="16">
        <f t="shared" si="2"/>
        <v>5580900</v>
      </c>
      <c r="G17" s="16">
        <v>234544.7</v>
      </c>
      <c r="H17" s="16">
        <v>234544.7</v>
      </c>
      <c r="I17" s="16">
        <f t="shared" si="3"/>
        <v>5346355.3</v>
      </c>
    </row>
    <row r="18" spans="2:9" x14ac:dyDescent="0.2">
      <c r="B18" s="13" t="s">
        <v>18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13" t="s">
        <v>19</v>
      </c>
      <c r="C19" s="11"/>
      <c r="D19" s="15">
        <v>2275560</v>
      </c>
      <c r="E19" s="16">
        <v>0</v>
      </c>
      <c r="F19" s="16">
        <f t="shared" si="2"/>
        <v>2275560</v>
      </c>
      <c r="G19" s="16">
        <v>427100</v>
      </c>
      <c r="H19" s="16">
        <v>427100</v>
      </c>
      <c r="I19" s="16">
        <f t="shared" si="3"/>
        <v>1848460</v>
      </c>
    </row>
    <row r="20" spans="2:9" x14ac:dyDescent="0.2">
      <c r="B20" s="3" t="s">
        <v>20</v>
      </c>
      <c r="C20" s="9"/>
      <c r="D20" s="15">
        <f t="shared" ref="D20:I20" si="4">SUM(D21:D29)</f>
        <v>7072306.5499999998</v>
      </c>
      <c r="E20" s="15">
        <f t="shared" si="4"/>
        <v>0</v>
      </c>
      <c r="F20" s="15">
        <f t="shared" si="4"/>
        <v>7072306.5499999998</v>
      </c>
      <c r="G20" s="15">
        <f t="shared" si="4"/>
        <v>4290044.9700000007</v>
      </c>
      <c r="H20" s="15">
        <f t="shared" si="4"/>
        <v>4290044.9700000007</v>
      </c>
      <c r="I20" s="15">
        <f t="shared" si="4"/>
        <v>2782261.5800000005</v>
      </c>
    </row>
    <row r="21" spans="2:9" x14ac:dyDescent="0.2">
      <c r="B21" s="13" t="s">
        <v>21</v>
      </c>
      <c r="C21" s="11"/>
      <c r="D21" s="15">
        <v>1874424.44</v>
      </c>
      <c r="E21" s="16">
        <v>0</v>
      </c>
      <c r="F21" s="15">
        <f t="shared" ref="F21:F29" si="5">D21+E21</f>
        <v>1874424.44</v>
      </c>
      <c r="G21" s="16">
        <v>467206.40000000002</v>
      </c>
      <c r="H21" s="16">
        <v>467206.40000000002</v>
      </c>
      <c r="I21" s="16">
        <f>F21-G21</f>
        <v>1407218.04</v>
      </c>
    </row>
    <row r="22" spans="2:9" x14ac:dyDescent="0.2">
      <c r="B22" s="13" t="s">
        <v>22</v>
      </c>
      <c r="C22" s="11"/>
      <c r="D22" s="15">
        <v>506171</v>
      </c>
      <c r="E22" s="16">
        <v>0</v>
      </c>
      <c r="F22" s="15">
        <f t="shared" si="5"/>
        <v>506171</v>
      </c>
      <c r="G22" s="16">
        <v>71672.460000000006</v>
      </c>
      <c r="H22" s="16">
        <v>71672.460000000006</v>
      </c>
      <c r="I22" s="16">
        <f t="shared" ref="I22:I84" si="6">F22-G22</f>
        <v>434498.54</v>
      </c>
    </row>
    <row r="23" spans="2:9" x14ac:dyDescent="0.2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24</v>
      </c>
      <c r="C24" s="11"/>
      <c r="D24" s="15">
        <v>1503559.11</v>
      </c>
      <c r="E24" s="16">
        <v>0</v>
      </c>
      <c r="F24" s="15">
        <f t="shared" si="5"/>
        <v>1503559.11</v>
      </c>
      <c r="G24" s="16">
        <v>903921.96</v>
      </c>
      <c r="H24" s="16">
        <v>903921.96</v>
      </c>
      <c r="I24" s="16">
        <f t="shared" si="6"/>
        <v>599637.15000000014</v>
      </c>
    </row>
    <row r="25" spans="2:9" x14ac:dyDescent="0.2">
      <c r="B25" s="13" t="s">
        <v>25</v>
      </c>
      <c r="C25" s="11"/>
      <c r="D25" s="15">
        <v>970432</v>
      </c>
      <c r="E25" s="16">
        <v>0</v>
      </c>
      <c r="F25" s="15">
        <f t="shared" si="5"/>
        <v>970432</v>
      </c>
      <c r="G25" s="16">
        <v>15603.97</v>
      </c>
      <c r="H25" s="16">
        <v>15603.97</v>
      </c>
      <c r="I25" s="16">
        <f t="shared" si="6"/>
        <v>954828.03</v>
      </c>
    </row>
    <row r="26" spans="2:9" x14ac:dyDescent="0.2">
      <c r="B26" s="13" t="s">
        <v>26</v>
      </c>
      <c r="C26" s="11"/>
      <c r="D26" s="15">
        <v>1756903.5</v>
      </c>
      <c r="E26" s="16">
        <v>0</v>
      </c>
      <c r="F26" s="15">
        <f t="shared" si="5"/>
        <v>1756903.5</v>
      </c>
      <c r="G26" s="16">
        <v>2446917.21</v>
      </c>
      <c r="H26" s="16">
        <v>2446917.21</v>
      </c>
      <c r="I26" s="16">
        <f t="shared" si="6"/>
        <v>-690013.71</v>
      </c>
    </row>
    <row r="27" spans="2:9" x14ac:dyDescent="0.2">
      <c r="B27" s="13" t="s">
        <v>27</v>
      </c>
      <c r="C27" s="11"/>
      <c r="D27" s="15">
        <v>174079</v>
      </c>
      <c r="E27" s="16">
        <v>0</v>
      </c>
      <c r="F27" s="15">
        <f t="shared" si="5"/>
        <v>174079</v>
      </c>
      <c r="G27" s="16">
        <v>62750.2</v>
      </c>
      <c r="H27" s="16">
        <v>62750.2</v>
      </c>
      <c r="I27" s="16">
        <f t="shared" si="6"/>
        <v>111328.8</v>
      </c>
    </row>
    <row r="28" spans="2:9" x14ac:dyDescent="0.2">
      <c r="B28" s="13" t="s">
        <v>28</v>
      </c>
      <c r="C28" s="11"/>
      <c r="D28" s="15">
        <v>0</v>
      </c>
      <c r="E28" s="16">
        <v>0</v>
      </c>
      <c r="F28" s="15">
        <f t="shared" si="5"/>
        <v>0</v>
      </c>
      <c r="G28" s="16">
        <v>63916.160000000003</v>
      </c>
      <c r="H28" s="16">
        <v>63916.160000000003</v>
      </c>
      <c r="I28" s="16">
        <f t="shared" si="6"/>
        <v>-63916.160000000003</v>
      </c>
    </row>
    <row r="29" spans="2:9" x14ac:dyDescent="0.2">
      <c r="B29" s="13" t="s">
        <v>29</v>
      </c>
      <c r="C29" s="11"/>
      <c r="D29" s="15">
        <v>286737.5</v>
      </c>
      <c r="E29" s="16">
        <v>0</v>
      </c>
      <c r="F29" s="15">
        <f t="shared" si="5"/>
        <v>286737.5</v>
      </c>
      <c r="G29" s="16">
        <v>258056.61</v>
      </c>
      <c r="H29" s="16">
        <v>258056.61</v>
      </c>
      <c r="I29" s="16">
        <f t="shared" si="6"/>
        <v>28680.890000000014</v>
      </c>
    </row>
    <row r="30" spans="2:9" x14ac:dyDescent="0.2">
      <c r="B30" s="3" t="s">
        <v>30</v>
      </c>
      <c r="C30" s="9"/>
      <c r="D30" s="15">
        <f t="shared" ref="D30:I30" si="7">SUM(D31:D39)</f>
        <v>4810649.4399999995</v>
      </c>
      <c r="E30" s="15">
        <f t="shared" si="7"/>
        <v>0</v>
      </c>
      <c r="F30" s="15">
        <f t="shared" si="7"/>
        <v>4810649.4399999995</v>
      </c>
      <c r="G30" s="15">
        <f t="shared" si="7"/>
        <v>2885002.94</v>
      </c>
      <c r="H30" s="15">
        <f t="shared" si="7"/>
        <v>2885002.94</v>
      </c>
      <c r="I30" s="15">
        <f t="shared" si="7"/>
        <v>1925646.5000000002</v>
      </c>
    </row>
    <row r="31" spans="2:9" x14ac:dyDescent="0.2">
      <c r="B31" s="13" t="s">
        <v>31</v>
      </c>
      <c r="C31" s="11"/>
      <c r="D31" s="15">
        <v>398821.5</v>
      </c>
      <c r="E31" s="16">
        <v>0</v>
      </c>
      <c r="F31" s="15">
        <f t="shared" ref="F31:F39" si="8">D31+E31</f>
        <v>398821.5</v>
      </c>
      <c r="G31" s="16">
        <v>162195.13</v>
      </c>
      <c r="H31" s="16">
        <v>162195.13</v>
      </c>
      <c r="I31" s="16">
        <f t="shared" si="6"/>
        <v>236626.37</v>
      </c>
    </row>
    <row r="32" spans="2:9" x14ac:dyDescent="0.2">
      <c r="B32" s="13" t="s">
        <v>32</v>
      </c>
      <c r="C32" s="11"/>
      <c r="D32" s="15">
        <v>883187</v>
      </c>
      <c r="E32" s="16">
        <v>0</v>
      </c>
      <c r="F32" s="15">
        <f t="shared" si="8"/>
        <v>883187</v>
      </c>
      <c r="G32" s="16">
        <v>494280.36</v>
      </c>
      <c r="H32" s="16">
        <v>494280.36</v>
      </c>
      <c r="I32" s="16">
        <f t="shared" si="6"/>
        <v>388906.64</v>
      </c>
    </row>
    <row r="33" spans="2:9" x14ac:dyDescent="0.2">
      <c r="B33" s="13" t="s">
        <v>33</v>
      </c>
      <c r="C33" s="11"/>
      <c r="D33" s="15">
        <v>287509</v>
      </c>
      <c r="E33" s="16">
        <v>0</v>
      </c>
      <c r="F33" s="15">
        <f t="shared" si="8"/>
        <v>287509</v>
      </c>
      <c r="G33" s="16">
        <v>372005.92</v>
      </c>
      <c r="H33" s="16">
        <v>372005.92</v>
      </c>
      <c r="I33" s="16">
        <f t="shared" si="6"/>
        <v>-84496.919999999984</v>
      </c>
    </row>
    <row r="34" spans="2:9" x14ac:dyDescent="0.2">
      <c r="B34" s="13" t="s">
        <v>34</v>
      </c>
      <c r="C34" s="11"/>
      <c r="D34" s="15">
        <v>154233</v>
      </c>
      <c r="E34" s="16">
        <v>0</v>
      </c>
      <c r="F34" s="15">
        <f t="shared" si="8"/>
        <v>154233</v>
      </c>
      <c r="G34" s="16">
        <v>220078.05</v>
      </c>
      <c r="H34" s="16">
        <v>220078.05</v>
      </c>
      <c r="I34" s="16">
        <f t="shared" si="6"/>
        <v>-65845.049999999988</v>
      </c>
    </row>
    <row r="35" spans="2:9" x14ac:dyDescent="0.2">
      <c r="B35" s="13" t="s">
        <v>35</v>
      </c>
      <c r="C35" s="11"/>
      <c r="D35" s="15">
        <v>664355</v>
      </c>
      <c r="E35" s="16">
        <v>0</v>
      </c>
      <c r="F35" s="15">
        <f t="shared" si="8"/>
        <v>664355</v>
      </c>
      <c r="G35" s="16">
        <v>431138.09</v>
      </c>
      <c r="H35" s="16">
        <v>431138.09</v>
      </c>
      <c r="I35" s="16">
        <f t="shared" si="6"/>
        <v>233216.90999999997</v>
      </c>
    </row>
    <row r="36" spans="2:9" x14ac:dyDescent="0.2">
      <c r="B36" s="13" t="s">
        <v>36</v>
      </c>
      <c r="C36" s="11"/>
      <c r="D36" s="15">
        <v>166190</v>
      </c>
      <c r="E36" s="16">
        <v>0</v>
      </c>
      <c r="F36" s="15">
        <f t="shared" si="8"/>
        <v>166190</v>
      </c>
      <c r="G36" s="16">
        <v>80120</v>
      </c>
      <c r="H36" s="16">
        <v>80120</v>
      </c>
      <c r="I36" s="16">
        <f t="shared" si="6"/>
        <v>86070</v>
      </c>
    </row>
    <row r="37" spans="2:9" x14ac:dyDescent="0.2">
      <c r="B37" s="13" t="s">
        <v>37</v>
      </c>
      <c r="C37" s="11"/>
      <c r="D37" s="15">
        <v>19250</v>
      </c>
      <c r="E37" s="16">
        <v>0</v>
      </c>
      <c r="F37" s="15">
        <f t="shared" si="8"/>
        <v>19250</v>
      </c>
      <c r="G37" s="16">
        <v>0</v>
      </c>
      <c r="H37" s="16">
        <v>0</v>
      </c>
      <c r="I37" s="16">
        <f t="shared" si="6"/>
        <v>19250</v>
      </c>
    </row>
    <row r="38" spans="2:9" x14ac:dyDescent="0.2">
      <c r="B38" s="13" t="s">
        <v>38</v>
      </c>
      <c r="C38" s="11"/>
      <c r="D38" s="15">
        <v>514176.94</v>
      </c>
      <c r="E38" s="16">
        <v>0</v>
      </c>
      <c r="F38" s="15">
        <f t="shared" si="8"/>
        <v>514176.94</v>
      </c>
      <c r="G38" s="16">
        <v>22172</v>
      </c>
      <c r="H38" s="16">
        <v>22172</v>
      </c>
      <c r="I38" s="16">
        <f t="shared" si="6"/>
        <v>492004.94</v>
      </c>
    </row>
    <row r="39" spans="2:9" x14ac:dyDescent="0.2">
      <c r="B39" s="13" t="s">
        <v>39</v>
      </c>
      <c r="C39" s="11"/>
      <c r="D39" s="15">
        <v>1722927</v>
      </c>
      <c r="E39" s="16">
        <v>0</v>
      </c>
      <c r="F39" s="15">
        <f t="shared" si="8"/>
        <v>1722927</v>
      </c>
      <c r="G39" s="16">
        <v>1103013.3899999999</v>
      </c>
      <c r="H39" s="16">
        <v>1103013.3899999999</v>
      </c>
      <c r="I39" s="16">
        <f t="shared" si="6"/>
        <v>619913.6100000001</v>
      </c>
    </row>
    <row r="40" spans="2:9" ht="25.5" customHeight="1" x14ac:dyDescent="0.2">
      <c r="B40" s="31" t="s">
        <v>40</v>
      </c>
      <c r="C40" s="32"/>
      <c r="D40" s="15">
        <f t="shared" ref="D40:I40" si="9">SUM(D41:D49)</f>
        <v>37066528.210000001</v>
      </c>
      <c r="E40" s="15">
        <f t="shared" si="9"/>
        <v>0</v>
      </c>
      <c r="F40" s="15">
        <f>SUM(F41:F49)</f>
        <v>37066528.210000001</v>
      </c>
      <c r="G40" s="15">
        <f t="shared" si="9"/>
        <v>18390978.199999999</v>
      </c>
      <c r="H40" s="15">
        <f t="shared" si="9"/>
        <v>16510978.200000001</v>
      </c>
      <c r="I40" s="15">
        <f t="shared" si="9"/>
        <v>18675550.009999998</v>
      </c>
    </row>
    <row r="41" spans="2:9" x14ac:dyDescent="0.2">
      <c r="B41" s="13" t="s">
        <v>41</v>
      </c>
      <c r="C41" s="11"/>
      <c r="D41" s="15">
        <v>7200000</v>
      </c>
      <c r="E41" s="16">
        <v>0</v>
      </c>
      <c r="F41" s="15">
        <f>D41+E41</f>
        <v>7200000</v>
      </c>
      <c r="G41" s="16">
        <v>3600000</v>
      </c>
      <c r="H41" s="16">
        <v>3600000</v>
      </c>
      <c r="I41" s="16">
        <f t="shared" si="6"/>
        <v>3600000</v>
      </c>
    </row>
    <row r="42" spans="2:9" x14ac:dyDescent="0.2">
      <c r="B42" s="13" t="s">
        <v>42</v>
      </c>
      <c r="C42" s="11"/>
      <c r="D42" s="15"/>
      <c r="E42" s="16"/>
      <c r="F42" s="15">
        <f t="shared" ref="F42:F84" si="10">D42+E42</f>
        <v>0</v>
      </c>
      <c r="G42" s="16"/>
      <c r="H42" s="16"/>
      <c r="I42" s="16">
        <f t="shared" si="6"/>
        <v>0</v>
      </c>
    </row>
    <row r="43" spans="2:9" x14ac:dyDescent="0.2">
      <c r="B43" s="13" t="s">
        <v>43</v>
      </c>
      <c r="C43" s="11"/>
      <c r="D43" s="15">
        <v>6500000</v>
      </c>
      <c r="E43" s="16">
        <v>0</v>
      </c>
      <c r="F43" s="15">
        <f t="shared" si="10"/>
        <v>6500000</v>
      </c>
      <c r="G43" s="16">
        <v>2880000</v>
      </c>
      <c r="H43" s="16">
        <v>1000000</v>
      </c>
      <c r="I43" s="16">
        <f t="shared" si="6"/>
        <v>3620000</v>
      </c>
    </row>
    <row r="44" spans="2:9" x14ac:dyDescent="0.2">
      <c r="B44" s="13" t="s">
        <v>44</v>
      </c>
      <c r="C44" s="11"/>
      <c r="D44" s="15">
        <v>15796760.550000001</v>
      </c>
      <c r="E44" s="16">
        <v>0</v>
      </c>
      <c r="F44" s="15">
        <f t="shared" si="10"/>
        <v>15796760.550000001</v>
      </c>
      <c r="G44" s="16">
        <v>9577445.5600000005</v>
      </c>
      <c r="H44" s="16">
        <v>9577445.5600000005</v>
      </c>
      <c r="I44" s="16">
        <f t="shared" si="6"/>
        <v>6219314.9900000002</v>
      </c>
    </row>
    <row r="45" spans="2:9" x14ac:dyDescent="0.2">
      <c r="B45" s="13" t="s">
        <v>45</v>
      </c>
      <c r="C45" s="11"/>
      <c r="D45" s="15">
        <v>7569767.6600000001</v>
      </c>
      <c r="E45" s="16">
        <v>0</v>
      </c>
      <c r="F45" s="15">
        <f t="shared" si="10"/>
        <v>7569767.6600000001</v>
      </c>
      <c r="G45" s="16">
        <v>2333532.64</v>
      </c>
      <c r="H45" s="16">
        <v>2333532.64</v>
      </c>
      <c r="I45" s="16">
        <f t="shared" si="6"/>
        <v>5236235.0199999996</v>
      </c>
    </row>
    <row r="46" spans="2:9" x14ac:dyDescent="0.2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48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13" t="s">
        <v>49</v>
      </c>
      <c r="C49" s="11"/>
      <c r="D49" s="15"/>
      <c r="E49" s="16"/>
      <c r="F49" s="15">
        <f t="shared" si="10"/>
        <v>0</v>
      </c>
      <c r="G49" s="16"/>
      <c r="H49" s="16"/>
      <c r="I49" s="16">
        <f t="shared" si="6"/>
        <v>0</v>
      </c>
    </row>
    <row r="50" spans="2:9" x14ac:dyDescent="0.2">
      <c r="B50" s="31" t="s">
        <v>50</v>
      </c>
      <c r="C50" s="32"/>
      <c r="D50" s="15">
        <f t="shared" ref="D50:I50" si="11">SUM(D51:D59)</f>
        <v>820923.52</v>
      </c>
      <c r="E50" s="15">
        <f t="shared" si="11"/>
        <v>0</v>
      </c>
      <c r="F50" s="15">
        <f t="shared" si="11"/>
        <v>820923.52</v>
      </c>
      <c r="G50" s="15">
        <f t="shared" si="11"/>
        <v>77396</v>
      </c>
      <c r="H50" s="15">
        <f t="shared" si="11"/>
        <v>77396</v>
      </c>
      <c r="I50" s="15">
        <f t="shared" si="11"/>
        <v>743527.52</v>
      </c>
    </row>
    <row r="51" spans="2:9" x14ac:dyDescent="0.2">
      <c r="B51" s="13" t="s">
        <v>51</v>
      </c>
      <c r="C51" s="11"/>
      <c r="D51" s="15">
        <v>746627.52</v>
      </c>
      <c r="E51" s="16">
        <v>0</v>
      </c>
      <c r="F51" s="15">
        <f t="shared" si="10"/>
        <v>746627.52</v>
      </c>
      <c r="G51" s="16">
        <v>64496</v>
      </c>
      <c r="H51" s="16">
        <v>64496</v>
      </c>
      <c r="I51" s="16">
        <f t="shared" si="6"/>
        <v>682131.52</v>
      </c>
    </row>
    <row r="52" spans="2:9" x14ac:dyDescent="0.2">
      <c r="B52" s="13" t="s">
        <v>52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54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56</v>
      </c>
      <c r="C56" s="11"/>
      <c r="D56" s="15">
        <v>74296</v>
      </c>
      <c r="E56" s="16">
        <v>0</v>
      </c>
      <c r="F56" s="15">
        <f t="shared" si="10"/>
        <v>74296</v>
      </c>
      <c r="G56" s="16">
        <v>12900</v>
      </c>
      <c r="H56" s="16">
        <v>12900</v>
      </c>
      <c r="I56" s="16">
        <f t="shared" si="6"/>
        <v>61396</v>
      </c>
    </row>
    <row r="57" spans="2:9" x14ac:dyDescent="0.2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58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13" t="s">
        <v>59</v>
      </c>
      <c r="C59" s="11"/>
      <c r="D59" s="15"/>
      <c r="E59" s="16"/>
      <c r="F59" s="15">
        <f t="shared" si="10"/>
        <v>0</v>
      </c>
      <c r="G59" s="16"/>
      <c r="H59" s="16"/>
      <c r="I59" s="16">
        <f t="shared" si="6"/>
        <v>0</v>
      </c>
    </row>
    <row r="60" spans="2:9" x14ac:dyDescent="0.2">
      <c r="B60" s="3" t="s">
        <v>60</v>
      </c>
      <c r="C60" s="9"/>
      <c r="D60" s="15">
        <f>SUM(D61:D63)</f>
        <v>0</v>
      </c>
      <c r="E60" s="15">
        <f>SUM(E61:E63)</f>
        <v>0</v>
      </c>
      <c r="F60" s="15">
        <f>SUM(F61:F63)</f>
        <v>0</v>
      </c>
      <c r="G60" s="15">
        <f>SUM(G61:G63)</f>
        <v>0</v>
      </c>
      <c r="H60" s="15">
        <f>SUM(H61:H63)</f>
        <v>0</v>
      </c>
      <c r="I60" s="16">
        <f t="shared" si="6"/>
        <v>0</v>
      </c>
    </row>
    <row r="61" spans="2:9" x14ac:dyDescent="0.2">
      <c r="B61" s="13" t="s">
        <v>61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13" t="s">
        <v>63</v>
      </c>
      <c r="C63" s="11"/>
      <c r="D63" s="15"/>
      <c r="E63" s="16"/>
      <c r="F63" s="15">
        <f t="shared" si="10"/>
        <v>0</v>
      </c>
      <c r="G63" s="16"/>
      <c r="H63" s="16"/>
      <c r="I63" s="16">
        <f t="shared" si="6"/>
        <v>0</v>
      </c>
    </row>
    <row r="64" spans="2:9" x14ac:dyDescent="0.2">
      <c r="B64" s="31" t="s">
        <v>64</v>
      </c>
      <c r="C64" s="32"/>
      <c r="D64" s="15">
        <f>SUM(D65:D72)</f>
        <v>0</v>
      </c>
      <c r="E64" s="15">
        <f>SUM(E65:E72)</f>
        <v>0</v>
      </c>
      <c r="F64" s="15">
        <f>F65+F66+F67+F68+F69+F71+F72</f>
        <v>0</v>
      </c>
      <c r="G64" s="15">
        <f>SUM(G65:G72)</f>
        <v>0</v>
      </c>
      <c r="H64" s="15">
        <f>SUM(H65:H72)</f>
        <v>0</v>
      </c>
      <c r="I64" s="16">
        <f t="shared" si="6"/>
        <v>0</v>
      </c>
    </row>
    <row r="65" spans="2:9" x14ac:dyDescent="0.2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71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13" t="s">
        <v>72</v>
      </c>
      <c r="C72" s="11"/>
      <c r="D72" s="15"/>
      <c r="E72" s="16"/>
      <c r="F72" s="15">
        <f t="shared" si="10"/>
        <v>0</v>
      </c>
      <c r="G72" s="16"/>
      <c r="H72" s="16"/>
      <c r="I72" s="16">
        <f t="shared" si="6"/>
        <v>0</v>
      </c>
    </row>
    <row r="73" spans="2:9" x14ac:dyDescent="0.2">
      <c r="B73" s="3" t="s">
        <v>73</v>
      </c>
      <c r="C73" s="9"/>
      <c r="D73" s="15">
        <f>SUM(D74:D76)</f>
        <v>0</v>
      </c>
      <c r="E73" s="15">
        <f>SUM(E74:E76)</f>
        <v>0</v>
      </c>
      <c r="F73" s="15">
        <f>SUM(F74:F76)</f>
        <v>0</v>
      </c>
      <c r="G73" s="15">
        <f>SUM(G74:G76)</f>
        <v>0</v>
      </c>
      <c r="H73" s="15">
        <f>SUM(H74:H76)</f>
        <v>0</v>
      </c>
      <c r="I73" s="16">
        <f t="shared" si="6"/>
        <v>0</v>
      </c>
    </row>
    <row r="74" spans="2:9" x14ac:dyDescent="0.2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13" t="s">
        <v>76</v>
      </c>
      <c r="C76" s="11"/>
      <c r="D76" s="15"/>
      <c r="E76" s="16"/>
      <c r="F76" s="15">
        <f t="shared" si="10"/>
        <v>0</v>
      </c>
      <c r="G76" s="16"/>
      <c r="H76" s="16"/>
      <c r="I76" s="16">
        <f t="shared" si="6"/>
        <v>0</v>
      </c>
    </row>
    <row r="77" spans="2:9" x14ac:dyDescent="0.2">
      <c r="B77" s="3" t="s">
        <v>77</v>
      </c>
      <c r="C77" s="9"/>
      <c r="D77" s="15">
        <f>SUM(D78:D84)</f>
        <v>1500000</v>
      </c>
      <c r="E77" s="15">
        <f>SUM(E78:E84)</f>
        <v>0</v>
      </c>
      <c r="F77" s="15">
        <f>SUM(F78:F84)</f>
        <v>1500000</v>
      </c>
      <c r="G77" s="15">
        <f>SUM(G78:G84)</f>
        <v>3591837.98</v>
      </c>
      <c r="H77" s="15">
        <f>SUM(H78:H84)</f>
        <v>3591837.98</v>
      </c>
      <c r="I77" s="16">
        <f t="shared" si="6"/>
        <v>-2091837.98</v>
      </c>
    </row>
    <row r="78" spans="2:9" x14ac:dyDescent="0.2">
      <c r="B78" s="13" t="s">
        <v>78</v>
      </c>
      <c r="C78" s="11"/>
      <c r="D78" s="15">
        <v>0</v>
      </c>
      <c r="E78" s="16">
        <v>0</v>
      </c>
      <c r="F78" s="15">
        <f t="shared" si="10"/>
        <v>0</v>
      </c>
      <c r="G78" s="16">
        <v>0</v>
      </c>
      <c r="H78" s="16">
        <v>0</v>
      </c>
      <c r="I78" s="16">
        <f t="shared" si="6"/>
        <v>0</v>
      </c>
    </row>
    <row r="79" spans="2:9" x14ac:dyDescent="0.2">
      <c r="B79" s="13" t="s">
        <v>79</v>
      </c>
      <c r="C79" s="11"/>
      <c r="D79" s="15">
        <v>0</v>
      </c>
      <c r="E79" s="16">
        <v>0</v>
      </c>
      <c r="F79" s="15">
        <f t="shared" si="10"/>
        <v>0</v>
      </c>
      <c r="G79" s="16">
        <v>0</v>
      </c>
      <c r="H79" s="16">
        <v>0</v>
      </c>
      <c r="I79" s="16">
        <f t="shared" si="6"/>
        <v>0</v>
      </c>
    </row>
    <row r="80" spans="2:9" x14ac:dyDescent="0.2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13" t="s">
        <v>84</v>
      </c>
      <c r="C84" s="11"/>
      <c r="D84" s="15">
        <v>1500000</v>
      </c>
      <c r="E84" s="16">
        <v>0</v>
      </c>
      <c r="F84" s="15">
        <f t="shared" si="10"/>
        <v>1500000</v>
      </c>
      <c r="G84" s="16">
        <v>3591837.98</v>
      </c>
      <c r="H84" s="16">
        <v>3591837.98</v>
      </c>
      <c r="I84" s="16">
        <f t="shared" si="6"/>
        <v>-2091837.98</v>
      </c>
    </row>
    <row r="85" spans="2:9" x14ac:dyDescent="0.2">
      <c r="B85" s="22"/>
      <c r="C85" s="23"/>
      <c r="D85" s="24"/>
      <c r="E85" s="25"/>
      <c r="F85" s="25"/>
      <c r="G85" s="25"/>
      <c r="H85" s="25"/>
      <c r="I85" s="25"/>
    </row>
    <row r="86" spans="2:9" x14ac:dyDescent="0.2">
      <c r="B86" s="19" t="s">
        <v>85</v>
      </c>
      <c r="C86" s="20"/>
      <c r="D86" s="21">
        <f t="shared" ref="D86:I86" si="12">D87+D105+D95+D115+D125+D135+D139+D148+D152</f>
        <v>63646615.079999998</v>
      </c>
      <c r="E86" s="21">
        <f>E87+E105+E95+E115+E125+E135+E139+E148+E152</f>
        <v>0</v>
      </c>
      <c r="F86" s="21">
        <f t="shared" si="12"/>
        <v>63646615.079999998</v>
      </c>
      <c r="G86" s="21">
        <f>G87+G105+G95+G115+G125+G135+G139+G148+G152</f>
        <v>32130316.700000003</v>
      </c>
      <c r="H86" s="21">
        <f>H87+H105+H95+H115+H125+H135+H139+H148+H152</f>
        <v>30021969.289999999</v>
      </c>
      <c r="I86" s="21">
        <f t="shared" si="12"/>
        <v>31516298.380000003</v>
      </c>
    </row>
    <row r="87" spans="2:9" x14ac:dyDescent="0.2">
      <c r="B87" s="3" t="s">
        <v>12</v>
      </c>
      <c r="C87" s="9"/>
      <c r="D87" s="15">
        <f>SUM(D88:D94)</f>
        <v>7135058.5300000003</v>
      </c>
      <c r="E87" s="15">
        <f>SUM(E88:E94)</f>
        <v>0</v>
      </c>
      <c r="F87" s="15">
        <f>SUM(F88:F94)</f>
        <v>7135058.5300000003</v>
      </c>
      <c r="G87" s="15">
        <f>SUM(G88:G94)</f>
        <v>3798459.12</v>
      </c>
      <c r="H87" s="15">
        <f>SUM(H88:H94)</f>
        <v>3438231.43</v>
      </c>
      <c r="I87" s="16">
        <f t="shared" ref="I87:I150" si="13">F87-G87</f>
        <v>3336599.41</v>
      </c>
    </row>
    <row r="88" spans="2:9" x14ac:dyDescent="0.2">
      <c r="B88" s="13" t="s">
        <v>13</v>
      </c>
      <c r="C88" s="11"/>
      <c r="D88" s="15">
        <v>5581614.7800000003</v>
      </c>
      <c r="E88" s="16">
        <v>0</v>
      </c>
      <c r="F88" s="15">
        <f t="shared" ref="F88:F104" si="14">D88+E88</f>
        <v>5581614.7800000003</v>
      </c>
      <c r="G88" s="16">
        <v>2595873.12</v>
      </c>
      <c r="H88" s="16">
        <v>2595873.12</v>
      </c>
      <c r="I88" s="16">
        <f t="shared" si="13"/>
        <v>2985741.66</v>
      </c>
    </row>
    <row r="89" spans="2:9" x14ac:dyDescent="0.2">
      <c r="B89" s="13" t="s">
        <v>14</v>
      </c>
      <c r="C89" s="11"/>
      <c r="D89" s="15">
        <v>0</v>
      </c>
      <c r="E89" s="16">
        <v>0</v>
      </c>
      <c r="F89" s="15">
        <f t="shared" si="14"/>
        <v>0</v>
      </c>
      <c r="G89" s="16">
        <v>322241.25</v>
      </c>
      <c r="H89" s="16">
        <v>322241.25</v>
      </c>
      <c r="I89" s="16">
        <f t="shared" si="13"/>
        <v>-322241.25</v>
      </c>
    </row>
    <row r="90" spans="2:9" x14ac:dyDescent="0.2">
      <c r="B90" s="13" t="s">
        <v>15</v>
      </c>
      <c r="C90" s="11"/>
      <c r="D90" s="15">
        <v>1338834</v>
      </c>
      <c r="E90" s="16">
        <v>0</v>
      </c>
      <c r="F90" s="15">
        <f t="shared" si="14"/>
        <v>1338834</v>
      </c>
      <c r="G90" s="16">
        <v>782844.75</v>
      </c>
      <c r="H90" s="16">
        <v>422617.06</v>
      </c>
      <c r="I90" s="16">
        <f t="shared" si="13"/>
        <v>555989.25</v>
      </c>
    </row>
    <row r="91" spans="2:9" x14ac:dyDescent="0.2">
      <c r="B91" s="13" t="s">
        <v>16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17</v>
      </c>
      <c r="C92" s="11"/>
      <c r="D92" s="15">
        <v>214609.75</v>
      </c>
      <c r="E92" s="16">
        <v>0</v>
      </c>
      <c r="F92" s="15">
        <f t="shared" si="14"/>
        <v>214609.75</v>
      </c>
      <c r="G92" s="16">
        <v>97500</v>
      </c>
      <c r="H92" s="16">
        <v>97500</v>
      </c>
      <c r="I92" s="16">
        <f t="shared" si="13"/>
        <v>117109.75</v>
      </c>
    </row>
    <row r="93" spans="2:9" x14ac:dyDescent="0.2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13" t="s">
        <v>19</v>
      </c>
      <c r="C94" s="11"/>
      <c r="D94" s="15"/>
      <c r="E94" s="16"/>
      <c r="F94" s="15">
        <f t="shared" si="14"/>
        <v>0</v>
      </c>
      <c r="G94" s="16"/>
      <c r="H94" s="16"/>
      <c r="I94" s="16">
        <f t="shared" si="13"/>
        <v>0</v>
      </c>
    </row>
    <row r="95" spans="2:9" x14ac:dyDescent="0.2">
      <c r="B95" s="3" t="s">
        <v>20</v>
      </c>
      <c r="C95" s="9"/>
      <c r="D95" s="15">
        <f>SUM(D96:D104)</f>
        <v>1130328.8500000001</v>
      </c>
      <c r="E95" s="15">
        <f>SUM(E96:E104)</f>
        <v>0</v>
      </c>
      <c r="F95" s="15">
        <f>SUM(F96:F104)</f>
        <v>1130328.8500000001</v>
      </c>
      <c r="G95" s="15">
        <f>SUM(G96:G104)</f>
        <v>936920.73</v>
      </c>
      <c r="H95" s="15">
        <f>SUM(H96:H104)</f>
        <v>936920.73</v>
      </c>
      <c r="I95" s="16">
        <f t="shared" si="13"/>
        <v>193408.12000000011</v>
      </c>
    </row>
    <row r="96" spans="2:9" x14ac:dyDescent="0.2">
      <c r="B96" s="13" t="s">
        <v>21</v>
      </c>
      <c r="C96" s="11"/>
      <c r="D96" s="15">
        <v>63618.43</v>
      </c>
      <c r="E96" s="16">
        <v>0</v>
      </c>
      <c r="F96" s="15">
        <f t="shared" si="14"/>
        <v>63618.43</v>
      </c>
      <c r="G96" s="16">
        <v>5468.24</v>
      </c>
      <c r="H96" s="16">
        <v>5468.24</v>
      </c>
      <c r="I96" s="16">
        <f t="shared" si="13"/>
        <v>58150.19</v>
      </c>
    </row>
    <row r="97" spans="2:9" x14ac:dyDescent="0.2">
      <c r="B97" s="13" t="s">
        <v>22</v>
      </c>
      <c r="C97" s="11"/>
      <c r="D97" s="15">
        <v>44481</v>
      </c>
      <c r="E97" s="16">
        <v>0</v>
      </c>
      <c r="F97" s="15">
        <f t="shared" si="14"/>
        <v>44481</v>
      </c>
      <c r="G97" s="16">
        <v>1089</v>
      </c>
      <c r="H97" s="16">
        <v>1089</v>
      </c>
      <c r="I97" s="16">
        <f t="shared" si="13"/>
        <v>43392</v>
      </c>
    </row>
    <row r="98" spans="2:9" x14ac:dyDescent="0.2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24</v>
      </c>
      <c r="C99" s="11"/>
      <c r="D99" s="15">
        <v>126231.42</v>
      </c>
      <c r="E99" s="16">
        <v>0</v>
      </c>
      <c r="F99" s="15">
        <f t="shared" si="14"/>
        <v>126231.42</v>
      </c>
      <c r="G99" s="16">
        <v>325178.65999999997</v>
      </c>
      <c r="H99" s="16">
        <v>325178.65999999997</v>
      </c>
      <c r="I99" s="16">
        <f t="shared" si="13"/>
        <v>-198947.24</v>
      </c>
    </row>
    <row r="100" spans="2:9" x14ac:dyDescent="0.2">
      <c r="B100" s="13" t="s">
        <v>25</v>
      </c>
      <c r="C100" s="11"/>
      <c r="D100" s="15">
        <v>21620</v>
      </c>
      <c r="E100" s="16">
        <v>0</v>
      </c>
      <c r="F100" s="15">
        <f t="shared" si="14"/>
        <v>21620</v>
      </c>
      <c r="G100" s="16">
        <v>0</v>
      </c>
      <c r="H100" s="16">
        <v>0</v>
      </c>
      <c r="I100" s="16">
        <f t="shared" si="13"/>
        <v>21620</v>
      </c>
    </row>
    <row r="101" spans="2:9" x14ac:dyDescent="0.2">
      <c r="B101" s="13" t="s">
        <v>26</v>
      </c>
      <c r="C101" s="11"/>
      <c r="D101" s="15">
        <v>325348.5</v>
      </c>
      <c r="E101" s="16">
        <v>0</v>
      </c>
      <c r="F101" s="15">
        <f t="shared" si="14"/>
        <v>325348.5</v>
      </c>
      <c r="G101" s="16">
        <v>87867.58</v>
      </c>
      <c r="H101" s="16">
        <v>87867.58</v>
      </c>
      <c r="I101" s="16">
        <f t="shared" si="13"/>
        <v>237480.91999999998</v>
      </c>
    </row>
    <row r="102" spans="2:9" x14ac:dyDescent="0.2">
      <c r="B102" s="13" t="s">
        <v>27</v>
      </c>
      <c r="C102" s="11"/>
      <c r="D102" s="15">
        <v>507125</v>
      </c>
      <c r="E102" s="16">
        <v>0</v>
      </c>
      <c r="F102" s="15">
        <f t="shared" si="14"/>
        <v>507125</v>
      </c>
      <c r="G102" s="16">
        <v>507124.25</v>
      </c>
      <c r="H102" s="16">
        <v>507124.25</v>
      </c>
      <c r="I102" s="16">
        <f t="shared" si="13"/>
        <v>0.75</v>
      </c>
    </row>
    <row r="103" spans="2:9" x14ac:dyDescent="0.2">
      <c r="B103" s="13" t="s">
        <v>28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13" t="s">
        <v>29</v>
      </c>
      <c r="C104" s="11"/>
      <c r="D104" s="15">
        <v>41904.5</v>
      </c>
      <c r="E104" s="16">
        <v>0</v>
      </c>
      <c r="F104" s="15">
        <f t="shared" si="14"/>
        <v>41904.5</v>
      </c>
      <c r="G104" s="16">
        <v>10193</v>
      </c>
      <c r="H104" s="16">
        <v>10193</v>
      </c>
      <c r="I104" s="16">
        <f t="shared" si="13"/>
        <v>31711.5</v>
      </c>
    </row>
    <row r="105" spans="2:9" x14ac:dyDescent="0.2">
      <c r="B105" s="3" t="s">
        <v>30</v>
      </c>
      <c r="C105" s="9"/>
      <c r="D105" s="15">
        <f>SUM(D106:D114)</f>
        <v>17347520.470000003</v>
      </c>
      <c r="E105" s="15">
        <f>SUM(E106:E114)</f>
        <v>0</v>
      </c>
      <c r="F105" s="15">
        <f>SUM(F106:F114)</f>
        <v>17347520.470000003</v>
      </c>
      <c r="G105" s="15">
        <f>SUM(G106:G114)</f>
        <v>8023437.9299999997</v>
      </c>
      <c r="H105" s="15">
        <f>SUM(H106:H114)</f>
        <v>8023437.9299999997</v>
      </c>
      <c r="I105" s="16">
        <f t="shared" si="13"/>
        <v>9324082.5400000028</v>
      </c>
    </row>
    <row r="106" spans="2:9" x14ac:dyDescent="0.2">
      <c r="B106" s="13" t="s">
        <v>31</v>
      </c>
      <c r="C106" s="11"/>
      <c r="D106" s="15">
        <v>15766759.5</v>
      </c>
      <c r="E106" s="16">
        <v>0</v>
      </c>
      <c r="F106" s="16">
        <f>D106+E106</f>
        <v>15766759.5</v>
      </c>
      <c r="G106" s="16">
        <v>6832401.9299999997</v>
      </c>
      <c r="H106" s="16">
        <v>6832401.9299999997</v>
      </c>
      <c r="I106" s="16">
        <f t="shared" si="13"/>
        <v>8934357.5700000003</v>
      </c>
    </row>
    <row r="107" spans="2:9" x14ac:dyDescent="0.2">
      <c r="B107" s="13" t="s">
        <v>32</v>
      </c>
      <c r="C107" s="11"/>
      <c r="D107" s="15">
        <v>1079398.03</v>
      </c>
      <c r="E107" s="16">
        <v>0</v>
      </c>
      <c r="F107" s="16">
        <f t="shared" ref="F107:F114" si="15">D107+E107</f>
        <v>1079398.03</v>
      </c>
      <c r="G107" s="16">
        <v>1057920</v>
      </c>
      <c r="H107" s="16">
        <v>1057920</v>
      </c>
      <c r="I107" s="16">
        <f t="shared" si="13"/>
        <v>21478.030000000028</v>
      </c>
    </row>
    <row r="108" spans="2:9" x14ac:dyDescent="0.2">
      <c r="B108" s="13" t="s">
        <v>33</v>
      </c>
      <c r="C108" s="11"/>
      <c r="D108" s="15">
        <v>0</v>
      </c>
      <c r="E108" s="16">
        <v>0</v>
      </c>
      <c r="F108" s="16">
        <f t="shared" si="15"/>
        <v>0</v>
      </c>
      <c r="G108" s="16">
        <v>2030</v>
      </c>
      <c r="H108" s="16">
        <v>2030</v>
      </c>
      <c r="I108" s="16">
        <f t="shared" si="13"/>
        <v>-2030</v>
      </c>
    </row>
    <row r="109" spans="2:9" x14ac:dyDescent="0.2">
      <c r="B109" s="13" t="s">
        <v>34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35</v>
      </c>
      <c r="C110" s="11"/>
      <c r="D110" s="15">
        <v>146250</v>
      </c>
      <c r="E110" s="16">
        <v>0</v>
      </c>
      <c r="F110" s="16">
        <f t="shared" si="15"/>
        <v>146250</v>
      </c>
      <c r="G110" s="16">
        <v>9686</v>
      </c>
      <c r="H110" s="16">
        <v>9686</v>
      </c>
      <c r="I110" s="16">
        <f t="shared" si="13"/>
        <v>136564</v>
      </c>
    </row>
    <row r="111" spans="2:9" x14ac:dyDescent="0.2">
      <c r="B111" s="13" t="s">
        <v>36</v>
      </c>
      <c r="C111" s="11"/>
      <c r="D111" s="15">
        <v>4000</v>
      </c>
      <c r="E111" s="16">
        <v>0</v>
      </c>
      <c r="F111" s="16">
        <f t="shared" si="15"/>
        <v>4000</v>
      </c>
      <c r="G111" s="16">
        <v>0</v>
      </c>
      <c r="H111" s="16">
        <v>0</v>
      </c>
      <c r="I111" s="16">
        <f t="shared" si="13"/>
        <v>4000</v>
      </c>
    </row>
    <row r="112" spans="2:9" x14ac:dyDescent="0.2">
      <c r="B112" s="13" t="s">
        <v>37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38</v>
      </c>
      <c r="C113" s="11"/>
      <c r="D113" s="15">
        <v>124232.94</v>
      </c>
      <c r="E113" s="16">
        <v>0</v>
      </c>
      <c r="F113" s="16">
        <f t="shared" si="15"/>
        <v>124232.94</v>
      </c>
      <c r="G113" s="16">
        <v>3514</v>
      </c>
      <c r="H113" s="16">
        <v>3514</v>
      </c>
      <c r="I113" s="16">
        <f t="shared" si="13"/>
        <v>120718.94</v>
      </c>
    </row>
    <row r="114" spans="2:9" x14ac:dyDescent="0.2">
      <c r="B114" s="13" t="s">
        <v>39</v>
      </c>
      <c r="C114" s="11"/>
      <c r="D114" s="15">
        <v>226880</v>
      </c>
      <c r="E114" s="16">
        <v>0</v>
      </c>
      <c r="F114" s="16">
        <f t="shared" si="15"/>
        <v>226880</v>
      </c>
      <c r="G114" s="16">
        <v>117886</v>
      </c>
      <c r="H114" s="16">
        <v>117886</v>
      </c>
      <c r="I114" s="16">
        <f t="shared" si="13"/>
        <v>108994</v>
      </c>
    </row>
    <row r="115" spans="2:9" ht="25.5" customHeight="1" x14ac:dyDescent="0.2">
      <c r="B115" s="31" t="s">
        <v>40</v>
      </c>
      <c r="C115" s="32"/>
      <c r="D115" s="15">
        <f>SUM(D116:D124)</f>
        <v>1303686.78</v>
      </c>
      <c r="E115" s="15">
        <f>SUM(E116:E124)</f>
        <v>0</v>
      </c>
      <c r="F115" s="15">
        <f>SUM(F116:F124)</f>
        <v>1303686.78</v>
      </c>
      <c r="G115" s="15">
        <f>SUM(G116:G124)</f>
        <v>2156683.85</v>
      </c>
      <c r="H115" s="15">
        <f>SUM(H116:H124)</f>
        <v>2156683.85</v>
      </c>
      <c r="I115" s="16">
        <f t="shared" si="13"/>
        <v>-852997.07000000007</v>
      </c>
    </row>
    <row r="116" spans="2:9" x14ac:dyDescent="0.2">
      <c r="B116" s="13" t="s">
        <v>41</v>
      </c>
      <c r="C116" s="11"/>
      <c r="D116" s="15"/>
      <c r="E116" s="16"/>
      <c r="F116" s="16">
        <f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42</v>
      </c>
      <c r="C117" s="11"/>
      <c r="D117" s="15"/>
      <c r="E117" s="16"/>
      <c r="F117" s="16">
        <f t="shared" ref="F117:F124" si="16">D117+E117</f>
        <v>0</v>
      </c>
      <c r="G117" s="16"/>
      <c r="H117" s="16"/>
      <c r="I117" s="16">
        <f t="shared" si="13"/>
        <v>0</v>
      </c>
    </row>
    <row r="118" spans="2:9" x14ac:dyDescent="0.2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44</v>
      </c>
      <c r="C119" s="11"/>
      <c r="D119" s="15">
        <v>1303686.78</v>
      </c>
      <c r="E119" s="16">
        <v>0</v>
      </c>
      <c r="F119" s="16">
        <f t="shared" si="16"/>
        <v>1303686.78</v>
      </c>
      <c r="G119" s="16">
        <v>2156683.85</v>
      </c>
      <c r="H119" s="16">
        <v>2156683.85</v>
      </c>
      <c r="I119" s="16">
        <f t="shared" si="13"/>
        <v>-852997.07000000007</v>
      </c>
    </row>
    <row r="120" spans="2:9" x14ac:dyDescent="0.2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13" t="s">
        <v>49</v>
      </c>
      <c r="C124" s="11"/>
      <c r="D124" s="15"/>
      <c r="E124" s="16"/>
      <c r="F124" s="16">
        <f t="shared" si="16"/>
        <v>0</v>
      </c>
      <c r="G124" s="16"/>
      <c r="H124" s="16"/>
      <c r="I124" s="16">
        <f t="shared" si="13"/>
        <v>0</v>
      </c>
    </row>
    <row r="125" spans="2:9" x14ac:dyDescent="0.2">
      <c r="B125" s="3" t="s">
        <v>50</v>
      </c>
      <c r="C125" s="9"/>
      <c r="D125" s="15">
        <f>SUM(D126:D134)</f>
        <v>8249.5</v>
      </c>
      <c r="E125" s="15">
        <f>SUM(E126:E134)</f>
        <v>0</v>
      </c>
      <c r="F125" s="15">
        <f>SUM(F126:F134)</f>
        <v>8249.5</v>
      </c>
      <c r="G125" s="15">
        <f>SUM(G126:G134)</f>
        <v>0</v>
      </c>
      <c r="H125" s="15">
        <f>SUM(H126:H134)</f>
        <v>0</v>
      </c>
      <c r="I125" s="16">
        <f t="shared" si="13"/>
        <v>8249.5</v>
      </c>
    </row>
    <row r="126" spans="2:9" x14ac:dyDescent="0.2">
      <c r="B126" s="13" t="s">
        <v>51</v>
      </c>
      <c r="C126" s="11"/>
      <c r="D126" s="15">
        <v>3299.5</v>
      </c>
      <c r="E126" s="16">
        <v>0</v>
      </c>
      <c r="F126" s="16">
        <f>D126+E126</f>
        <v>3299.5</v>
      </c>
      <c r="G126" s="16">
        <v>0</v>
      </c>
      <c r="H126" s="16">
        <v>0</v>
      </c>
      <c r="I126" s="16">
        <f t="shared" si="13"/>
        <v>3299.5</v>
      </c>
    </row>
    <row r="127" spans="2:9" x14ac:dyDescent="0.2">
      <c r="B127" s="13" t="s">
        <v>52</v>
      </c>
      <c r="C127" s="11"/>
      <c r="D127" s="15"/>
      <c r="E127" s="16"/>
      <c r="F127" s="16">
        <f t="shared" ref="F127:F134" si="17">D127+E127</f>
        <v>0</v>
      </c>
      <c r="G127" s="16"/>
      <c r="H127" s="16"/>
      <c r="I127" s="16">
        <f t="shared" si="13"/>
        <v>0</v>
      </c>
    </row>
    <row r="128" spans="2:9" x14ac:dyDescent="0.2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56</v>
      </c>
      <c r="C131" s="11"/>
      <c r="D131" s="15">
        <v>4950</v>
      </c>
      <c r="E131" s="16">
        <v>0</v>
      </c>
      <c r="F131" s="16">
        <f t="shared" si="17"/>
        <v>4950</v>
      </c>
      <c r="G131" s="16">
        <v>0</v>
      </c>
      <c r="H131" s="16">
        <v>0</v>
      </c>
      <c r="I131" s="16">
        <f t="shared" si="13"/>
        <v>4950</v>
      </c>
    </row>
    <row r="132" spans="2:9" x14ac:dyDescent="0.2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13" t="s">
        <v>59</v>
      </c>
      <c r="C134" s="11"/>
      <c r="D134" s="15"/>
      <c r="E134" s="16"/>
      <c r="F134" s="16">
        <f t="shared" si="17"/>
        <v>0</v>
      </c>
      <c r="G134" s="16"/>
      <c r="H134" s="16"/>
      <c r="I134" s="16">
        <f t="shared" si="13"/>
        <v>0</v>
      </c>
    </row>
    <row r="135" spans="2:9" x14ac:dyDescent="0.2">
      <c r="B135" s="3" t="s">
        <v>60</v>
      </c>
      <c r="C135" s="9"/>
      <c r="D135" s="15">
        <f>SUM(D136:D138)</f>
        <v>27729292.07</v>
      </c>
      <c r="E135" s="15">
        <f>SUM(E136:E138)</f>
        <v>0</v>
      </c>
      <c r="F135" s="15">
        <f>SUM(F136:F138)</f>
        <v>27729292.07</v>
      </c>
      <c r="G135" s="15">
        <f>SUM(G136:G138)</f>
        <v>9032697.1699999999</v>
      </c>
      <c r="H135" s="15">
        <f>SUM(H136:H138)</f>
        <v>9032697.1699999999</v>
      </c>
      <c r="I135" s="16">
        <f t="shared" si="13"/>
        <v>18696594.899999999</v>
      </c>
    </row>
    <row r="136" spans="2:9" x14ac:dyDescent="0.2">
      <c r="B136" s="13" t="s">
        <v>61</v>
      </c>
      <c r="C136" s="11"/>
      <c r="D136" s="15">
        <v>27729292.07</v>
      </c>
      <c r="E136" s="16">
        <v>0</v>
      </c>
      <c r="F136" s="16">
        <f>D136+E136</f>
        <v>27729292.07</v>
      </c>
      <c r="G136" s="16">
        <v>9032697.1699999999</v>
      </c>
      <c r="H136" s="16">
        <v>9032697.1699999999</v>
      </c>
      <c r="I136" s="16">
        <f t="shared" si="13"/>
        <v>18696594.899999999</v>
      </c>
    </row>
    <row r="137" spans="2:9" x14ac:dyDescent="0.2">
      <c r="B137" s="13" t="s">
        <v>62</v>
      </c>
      <c r="C137" s="11"/>
      <c r="D137" s="15">
        <v>0</v>
      </c>
      <c r="E137" s="16">
        <v>0</v>
      </c>
      <c r="F137" s="16">
        <f>D137+E137</f>
        <v>0</v>
      </c>
      <c r="G137" s="16">
        <v>0</v>
      </c>
      <c r="H137" s="16">
        <v>0</v>
      </c>
      <c r="I137" s="16">
        <f t="shared" si="13"/>
        <v>0</v>
      </c>
    </row>
    <row r="138" spans="2:9" x14ac:dyDescent="0.2">
      <c r="B138" s="13" t="s">
        <v>63</v>
      </c>
      <c r="C138" s="11"/>
      <c r="D138" s="15"/>
      <c r="E138" s="16"/>
      <c r="F138" s="16">
        <f>D138+E138</f>
        <v>0</v>
      </c>
      <c r="G138" s="16"/>
      <c r="H138" s="16"/>
      <c r="I138" s="16">
        <f t="shared" si="13"/>
        <v>0</v>
      </c>
    </row>
    <row r="139" spans="2:9" x14ac:dyDescent="0.2">
      <c r="B139" s="3" t="s">
        <v>64</v>
      </c>
      <c r="C139" s="9"/>
      <c r="D139" s="15">
        <f>SUM(D140:D147)</f>
        <v>0</v>
      </c>
      <c r="E139" s="15">
        <f>SUM(E140:E147)</f>
        <v>0</v>
      </c>
      <c r="F139" s="15">
        <f>F140+F141+F142+F143+F144+F146+F147</f>
        <v>0</v>
      </c>
      <c r="G139" s="15">
        <f>SUM(G140:G147)</f>
        <v>0</v>
      </c>
      <c r="H139" s="15">
        <f>SUM(H140:H147)</f>
        <v>0</v>
      </c>
      <c r="I139" s="16">
        <f t="shared" si="13"/>
        <v>0</v>
      </c>
    </row>
    <row r="140" spans="2:9" x14ac:dyDescent="0.2">
      <c r="B140" s="13" t="s">
        <v>65</v>
      </c>
      <c r="C140" s="11"/>
      <c r="D140" s="15"/>
      <c r="E140" s="16"/>
      <c r="F140" s="16">
        <f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66</v>
      </c>
      <c r="C141" s="11"/>
      <c r="D141" s="15"/>
      <c r="E141" s="16"/>
      <c r="F141" s="16">
        <f t="shared" ref="F141:F147" si="18">D141+E141</f>
        <v>0</v>
      </c>
      <c r="G141" s="16"/>
      <c r="H141" s="16"/>
      <c r="I141" s="16">
        <f t="shared" si="13"/>
        <v>0</v>
      </c>
    </row>
    <row r="142" spans="2:9" x14ac:dyDescent="0.2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13" t="s">
        <v>72</v>
      </c>
      <c r="C147" s="11"/>
      <c r="D147" s="15"/>
      <c r="E147" s="16"/>
      <c r="F147" s="16">
        <f t="shared" si="18"/>
        <v>0</v>
      </c>
      <c r="G147" s="16"/>
      <c r="H147" s="16"/>
      <c r="I147" s="16">
        <f t="shared" si="13"/>
        <v>0</v>
      </c>
    </row>
    <row r="148" spans="2:9" x14ac:dyDescent="0.2">
      <c r="B148" s="3" t="s">
        <v>73</v>
      </c>
      <c r="C148" s="9"/>
      <c r="D148" s="15">
        <f>SUM(D149:D151)</f>
        <v>0</v>
      </c>
      <c r="E148" s="15">
        <f>SUM(E149:E151)</f>
        <v>0</v>
      </c>
      <c r="F148" s="15">
        <f>SUM(F149:F151)</f>
        <v>0</v>
      </c>
      <c r="G148" s="15">
        <f>SUM(G149:G151)</f>
        <v>0</v>
      </c>
      <c r="H148" s="15">
        <f>SUM(H149:H151)</f>
        <v>0</v>
      </c>
      <c r="I148" s="16">
        <f t="shared" si="13"/>
        <v>0</v>
      </c>
    </row>
    <row r="149" spans="2:9" x14ac:dyDescent="0.2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si="13"/>
        <v>0</v>
      </c>
    </row>
    <row r="151" spans="2:9" x14ac:dyDescent="0.2">
      <c r="B151" s="13" t="s">
        <v>76</v>
      </c>
      <c r="C151" s="11"/>
      <c r="D151" s="15"/>
      <c r="E151" s="16"/>
      <c r="F151" s="16">
        <f>D151+E151</f>
        <v>0</v>
      </c>
      <c r="G151" s="16"/>
      <c r="H151" s="16"/>
      <c r="I151" s="16">
        <f t="shared" ref="I151:I159" si="19">F151-G151</f>
        <v>0</v>
      </c>
    </row>
    <row r="152" spans="2:9" x14ac:dyDescent="0.2">
      <c r="B152" s="3" t="s">
        <v>77</v>
      </c>
      <c r="C152" s="9"/>
      <c r="D152" s="15">
        <f>SUM(D153:D159)</f>
        <v>8992478.879999999</v>
      </c>
      <c r="E152" s="15">
        <f>SUM(E153:E159)</f>
        <v>0</v>
      </c>
      <c r="F152" s="15">
        <f>SUM(F153:F159)</f>
        <v>8992478.879999999</v>
      </c>
      <c r="G152" s="15">
        <f>SUM(G153:G159)</f>
        <v>8182117.9000000004</v>
      </c>
      <c r="H152" s="15">
        <f>SUM(H153:H159)</f>
        <v>6433998.1799999997</v>
      </c>
      <c r="I152" s="16">
        <f t="shared" si="19"/>
        <v>810360.97999999858</v>
      </c>
    </row>
    <row r="153" spans="2:9" x14ac:dyDescent="0.2">
      <c r="B153" s="13" t="s">
        <v>78</v>
      </c>
      <c r="C153" s="11"/>
      <c r="D153" s="15">
        <v>6708046.5300000003</v>
      </c>
      <c r="E153" s="16">
        <v>0</v>
      </c>
      <c r="F153" s="16">
        <f>D153+E153</f>
        <v>6708046.5300000003</v>
      </c>
      <c r="G153" s="16">
        <v>6708046.5300000003</v>
      </c>
      <c r="H153" s="16">
        <v>4977345.29</v>
      </c>
      <c r="I153" s="16">
        <f t="shared" si="19"/>
        <v>0</v>
      </c>
    </row>
    <row r="154" spans="2:9" x14ac:dyDescent="0.2">
      <c r="B154" s="13" t="s">
        <v>79</v>
      </c>
      <c r="C154" s="11"/>
      <c r="D154" s="15">
        <v>284432.34999999998</v>
      </c>
      <c r="E154" s="16">
        <v>0</v>
      </c>
      <c r="F154" s="16">
        <f t="shared" ref="F154:F159" si="20">D154+E154</f>
        <v>284432.34999999998</v>
      </c>
      <c r="G154" s="16">
        <v>284432.34999999998</v>
      </c>
      <c r="H154" s="16">
        <v>267013.87</v>
      </c>
      <c r="I154" s="16">
        <f t="shared" si="19"/>
        <v>0</v>
      </c>
    </row>
    <row r="155" spans="2:9" x14ac:dyDescent="0.2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13" t="s">
        <v>84</v>
      </c>
      <c r="C159" s="11"/>
      <c r="D159" s="15">
        <v>2000000</v>
      </c>
      <c r="E159" s="16">
        <v>0</v>
      </c>
      <c r="F159" s="16">
        <f t="shared" si="20"/>
        <v>2000000</v>
      </c>
      <c r="G159" s="16">
        <v>1189639.02</v>
      </c>
      <c r="H159" s="16">
        <v>1189639.02</v>
      </c>
      <c r="I159" s="16">
        <f t="shared" si="19"/>
        <v>810360.98</v>
      </c>
    </row>
    <row r="160" spans="2:9" x14ac:dyDescent="0.2">
      <c r="B160" s="3"/>
      <c r="C160" s="9"/>
      <c r="D160" s="15"/>
      <c r="E160" s="16"/>
      <c r="F160" s="16"/>
      <c r="G160" s="16"/>
      <c r="H160" s="16"/>
      <c r="I160" s="16"/>
    </row>
    <row r="161" spans="2:9" x14ac:dyDescent="0.2">
      <c r="B161" s="4" t="s">
        <v>86</v>
      </c>
      <c r="C161" s="10"/>
      <c r="D161" s="14">
        <f t="shared" ref="D161:I161" si="21">D11+D86</f>
        <v>175094260</v>
      </c>
      <c r="E161" s="14">
        <f t="shared" si="21"/>
        <v>0</v>
      </c>
      <c r="F161" s="14">
        <f t="shared" si="21"/>
        <v>175094260</v>
      </c>
      <c r="G161" s="14">
        <f t="shared" si="21"/>
        <v>89932276.930000007</v>
      </c>
      <c r="H161" s="14">
        <f t="shared" si="21"/>
        <v>83949956.75</v>
      </c>
      <c r="I161" s="14">
        <f t="shared" si="21"/>
        <v>85161983.070000008</v>
      </c>
    </row>
    <row r="162" spans="2:9" ht="13.5" thickBot="1" x14ac:dyDescent="0.25">
      <c r="B162" s="5"/>
      <c r="C162" s="12"/>
      <c r="D162" s="17"/>
      <c r="E162" s="18"/>
      <c r="F162" s="18"/>
      <c r="G162" s="18"/>
      <c r="H162" s="18"/>
      <c r="I162" s="18"/>
    </row>
    <row r="165" spans="2:9" ht="15" x14ac:dyDescent="0.25">
      <c r="C165" s="26" t="s">
        <v>90</v>
      </c>
      <c r="D165" s="37"/>
      <c r="E165" s="38"/>
      <c r="F165" s="39" t="s">
        <v>91</v>
      </c>
      <c r="G165" s="39"/>
    </row>
    <row r="166" spans="2:9" ht="15" x14ac:dyDescent="0.25">
      <c r="C166" s="27" t="s">
        <v>92</v>
      </c>
      <c r="D166" s="37"/>
      <c r="E166" s="38"/>
      <c r="F166" s="38" t="s">
        <v>93</v>
      </c>
      <c r="G166" s="38"/>
    </row>
  </sheetData>
  <mergeCells count="17">
    <mergeCell ref="D165:E165"/>
    <mergeCell ref="F165:G165"/>
    <mergeCell ref="D166:E166"/>
    <mergeCell ref="F166:G166"/>
    <mergeCell ref="B2:I2"/>
    <mergeCell ref="B4:I4"/>
    <mergeCell ref="B5:I5"/>
    <mergeCell ref="B6:I6"/>
    <mergeCell ref="B7:I7"/>
    <mergeCell ref="D8:H9"/>
    <mergeCell ref="B3:I3"/>
    <mergeCell ref="B40:C40"/>
    <mergeCell ref="B50:C50"/>
    <mergeCell ref="B64:C64"/>
    <mergeCell ref="B115:C115"/>
    <mergeCell ref="B8:C10"/>
    <mergeCell ref="I8:I10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5" max="16383" man="1"/>
  </rowBreaks>
  <ignoredErrors>
    <ignoredError sqref="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2016-12-20T19:53:14Z</cp:lastPrinted>
  <dcterms:created xsi:type="dcterms:W3CDTF">2016-10-11T20:25:15Z</dcterms:created>
  <dcterms:modified xsi:type="dcterms:W3CDTF">2021-07-21T20:23:51Z</dcterms:modified>
</cp:coreProperties>
</file>