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TRIM 2021\TESORERIA\Transparencia CONAC\"/>
    </mc:Choice>
  </mc:AlternateContent>
  <bookViews>
    <workbookView xWindow="-120" yWindow="-120" windowWidth="20730" windowHeight="11760"/>
  </bookViews>
  <sheets>
    <sheet name="3ER trim 2021" sheetId="5" r:id="rId1"/>
  </sheets>
  <definedNames>
    <definedName name="_xlnm._FilterDatabase" localSheetId="0" hidden="1">'3ER trim 2021'!$B$22:$J$28</definedName>
    <definedName name="_xlnm.Print_Area" localSheetId="0">'3ER trim 2021'!$B$1:$J$106</definedName>
    <definedName name="_xlnm.Print_Titles" localSheetId="0">'3ER trim 2021'!$1:$4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5" l="1"/>
  <c r="C91" i="5"/>
  <c r="H79" i="5" l="1"/>
  <c r="C94" i="5" l="1"/>
  <c r="C89" i="5"/>
  <c r="H85" i="5"/>
  <c r="H84" i="5"/>
  <c r="H83" i="5"/>
  <c r="C82" i="5"/>
  <c r="C80" i="5"/>
  <c r="C75" i="5"/>
  <c r="C73" i="5"/>
  <c r="C71" i="5"/>
  <c r="H68" i="5"/>
  <c r="C67" i="5"/>
  <c r="C64" i="5"/>
  <c r="C59" i="5"/>
  <c r="C61" i="5" s="1"/>
  <c r="C54" i="5"/>
  <c r="H52" i="5"/>
  <c r="C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C35" i="5"/>
  <c r="H32" i="5"/>
  <c r="H31" i="5"/>
  <c r="H30" i="5"/>
  <c r="H29" i="5"/>
  <c r="C28" i="5"/>
  <c r="H27" i="5"/>
  <c r="H26" i="5"/>
  <c r="H25" i="5"/>
  <c r="H24" i="5"/>
  <c r="H23" i="5"/>
  <c r="C22" i="5"/>
  <c r="C19" i="5"/>
  <c r="H18" i="5"/>
  <c r="C17" i="5"/>
  <c r="H16" i="5"/>
  <c r="H15" i="5"/>
  <c r="H14" i="5"/>
  <c r="C13" i="5"/>
  <c r="C10" i="5"/>
  <c r="C56" i="5" l="1"/>
  <c r="C86" i="5"/>
  <c r="C77" i="5"/>
</calcChain>
</file>

<file path=xl/sharedStrings.xml><?xml version="1.0" encoding="utf-8"?>
<sst xmlns="http://schemas.openxmlformats.org/spreadsheetml/2006/main" count="347" uniqueCount="145">
  <si>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</si>
  <si>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</si>
  <si>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</si>
  <si>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</si>
  <si>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</si>
  <si>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</si>
  <si>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</si>
  <si>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</si>
  <si>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SEGURIDAD Y PROTECCIÓN CIUDADANA</t>
  </si>
  <si>
    <t>TOTAL FORTAMUN</t>
  </si>
  <si>
    <t>ADQUISICIÓN DE UNIFORMES Y EQUIPO PARA EL PERSONAL DE LA POLICIA MUNICIPAL</t>
  </si>
  <si>
    <t xml:space="preserve">HECELCHAKÁN </t>
  </si>
  <si>
    <t>1 ADQ</t>
  </si>
  <si>
    <t>AGUA POTABLE Y ALCANTARILLADO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</si>
  <si>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</si>
  <si>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</si>
  <si>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</si>
  <si>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</si>
  <si>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</si>
  <si>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</si>
  <si>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</si>
  <si>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</si>
  <si>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</si>
  <si>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</si>
  <si>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</si>
  <si>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</si>
  <si>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</si>
  <si>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BLANCA FLOR</t>
  </si>
  <si>
    <t>SF   PAVIMENTACIÓN</t>
  </si>
  <si>
    <t>TOTAL FISMDF:</t>
  </si>
  <si>
    <t>U9 INDIRECTOS</t>
  </si>
  <si>
    <t>SERVICIO DE ENERGÍA ELÉCTRICA</t>
  </si>
  <si>
    <t>PROGRAMA MUNICIPAL DE CONTIGENCIA SANITARIA</t>
  </si>
  <si>
    <t>C2</t>
  </si>
  <si>
    <t>DZOTZIL</t>
  </si>
  <si>
    <t>CHUNKANAN</t>
  </si>
  <si>
    <t>SG ELECTRIFICACIÒN</t>
  </si>
  <si>
    <t>SANTA CRUZ</t>
  </si>
  <si>
    <t>ALIANZA ESTRATEGICA</t>
  </si>
  <si>
    <t>2 PAGOS</t>
  </si>
  <si>
    <t>SH VIVIENDA</t>
  </si>
  <si>
    <t>PAGO DE ENERGÍA ELECTRICA (HECELCHAKAN Y POMUCH)</t>
  </si>
  <si>
    <t>REHABILITACIÓN DE SISTEMA DE BOMBEO DEL POZO DOS DE LA LOCALIDAD DE CUMPICH</t>
  </si>
  <si>
    <t>REHABILITACIÓN DE CALLE UNO CON DOBLE RIEGO DE SELLO EN HECELCHAKAN LOCALIDAD BLANCA FLOR</t>
  </si>
  <si>
    <t>PROGRAMA MUNICIPAL  DE CONTINGENCIA SANITARIA EN EL MUNICIPIO DE HECELCHAKÁN.(16,000 DESPENSAS)</t>
  </si>
  <si>
    <t xml:space="preserve">PAGO DE DERECHOS DE AGUAS RESIDUALES EN EL MUNICIPIO DE HECELCHAKAN </t>
  </si>
  <si>
    <t>855 m2</t>
  </si>
  <si>
    <t>725 m2</t>
  </si>
  <si>
    <t>745 m2</t>
  </si>
  <si>
    <t>REHABILITACIÓN DE SISTEMA DE BOMBEO DEL POZO TRES DE LA LOCALIDAD DE SANTA CRUZ</t>
  </si>
  <si>
    <t>CONSTRUCCIÓN DE TECHO FIRME (NO MATERIAL DE DESECHO NI LAMINA DE CARTON ) EN HECELCHAKÁN LOCALIDAD   POCBOC</t>
  </si>
  <si>
    <t>10 POSTES</t>
  </si>
  <si>
    <t>CONSTRUCCIÓN DE PAVIMENTACION EN HECELCHAKÁN LOCALIDAD ZODZIL CON CARPETA ASFÁLTICA EN LA CALLE CINCO A ENTRE DOS Y CUATRO DE LA LOCALIDAD DE DZOTZIL</t>
  </si>
  <si>
    <t>CONSTRUCCIÓN DE PAVIMENTACION CON CARPETA ASFALTICA EN HECELCHAKÁN LOCALIDAD CHUNKANÁN DE LA CALLE TRECE ENTRE CUATRO Y SEIS MUNICIPIO DE HECELCHAKAN</t>
  </si>
  <si>
    <t>DZOTCHÉN</t>
  </si>
  <si>
    <t xml:space="preserve">CONSTRUCCIÓN DE UN TECHO FIRME  (NO MATERIAL DE DESECHO NI LAMINA DE CARTON)  PARA BENFICIAR A LA AGEB CUATROCIENTOS SESENTA Y SIETE EN HECELCHAKÁN LOCALIDAD  HECELCHAKÁN   </t>
  </si>
  <si>
    <t>POCBOC</t>
  </si>
  <si>
    <t>1 UV</t>
  </si>
  <si>
    <t>CONSTRUCCIÓN DE TECHO FIRME (NO MATERIAL DE DESECHO NI LAMINA DE CARTÓN) PARA BENEFICIAR A LA AGEB CUATROCIENTOS CUARENTA Y OCHO EN HECELCHAKÁN LOCALIDAD HECELCHAKÁN</t>
  </si>
  <si>
    <t>CONSTRUCCIÓN DE TECHO FIRME (NO MATERIAL DE DESECHO NI LAMINA DE CARTON) PARA BENFICIAR A LA AGEB DOSCIENTOS OCHENTA Y NUEVE EN HECELCHAKÁN LOCALIDAD HECELCHAKÁN</t>
  </si>
  <si>
    <t>11 UV</t>
  </si>
  <si>
    <t>CONSTRUCCIÓN DE TECHO FIRME (NO MATERIAL DE DESECHO NI LAMINA DE CARTON) PARA BENEFICIAR A LA AGEB CUATROCIENTOS CINCUENTA Y DOS EN HECELCHAKÁN LOCALIDAD HECELCHAKÁN</t>
  </si>
  <si>
    <t>7 UV</t>
  </si>
  <si>
    <t>3 UV</t>
  </si>
  <si>
    <t>CONSTRUCCIÓN DE TECHO FIRME (NO MATERIAL DE DESECHO NI LAMINA DE CARTON) PARA BENEFICIAR A LA AGEB CUATROCIENTOS VEINTINUEVE EN HECELCHAKÁN LOCALIDAD HECELCHAKÁN</t>
  </si>
  <si>
    <t>CONSTRUCCIÓN DE TECHO FIRME (NO MATERIAL DE DESECHO NI LAMINA DE CARTON) PARA BENEFICIAR A LA AGEB DOSCIENTOS CINCUENTA Y CINCO EN HECELCHAKÁN LOCALIDAD HECELCHAKÁN</t>
  </si>
  <si>
    <t>CONSTRUCCIÓN DE TECHO FIRME (NO MATERIAL DE DESECHO NI LAMINA DE CARTON) PARA BENEFICIAR A LA AGEB DOSCIENTOS SETENTA Y CUATRO EN HECELCHAKÁN LOCALIDAD HECELCHAKÁN</t>
  </si>
  <si>
    <t>CONSTRUCCIÓN DE TECHO FIRME (NO MATERIAL DE DESECHO NI LAMINA DE CARTON) PARA BENEFICIAR A LA AGEB CUATROCIENTOS TREINTA Y TRES EN HECELCHAKÁN LOCALIDAD HECELCHAKÁN</t>
  </si>
  <si>
    <t>AMPLIACIÓN DE ELECTRIFICACION  EN  CALLE DIEZ ENTRE DIECISEIS A Y PROLONGACIÓN CALLE SIETE BARRIO LA CONQUISTA EN HECELCHAKÁN LOCALIDAD   HECELCHAKÁN</t>
  </si>
  <si>
    <t>MANTENIMIENTO DE POZO DE ABSORCION EN LA  CALLE TRECE CON ESQUINA  CALLE ONCE EN HECELCHAKÁN LOCALIDAD   MONTEBELLO</t>
  </si>
  <si>
    <t>MONTEBELLO</t>
  </si>
  <si>
    <t>54 UV</t>
  </si>
  <si>
    <t>SD DRENAJE Y ALCANTARILLADO</t>
  </si>
  <si>
    <t>AMPLIACIÓN DE ELECTRIFICACION EN CALLE DIEZ PRIVADA UNO LOCALIDAD   HECELCHAKÁN MUNICIPIO HECELCHAKAN</t>
  </si>
  <si>
    <t>2 POSTES</t>
  </si>
  <si>
    <t>CONSTRUCCIÓN DE SEÑALETICA EN HECELCHAKÁN LOCALIDAD HECELCHAKÁN ASENTAMIENTO LA CONQUISTA</t>
  </si>
  <si>
    <t>POMUCH</t>
  </si>
  <si>
    <t>AMPLIACIÓN DE ELECTRIFICACION EN LA SEGUNDA PRIVADA DE LA DIEZ EN HECELCHAKÁN LOCALIDAD HECELCHAKÁN</t>
  </si>
  <si>
    <t>AMPLIACIÓN DE ELECTRIFICACION EN LA TERCERA PRIVADA DE LA DIEZ EN HECELCHAKÁN LOCALIDAD HECELCHAKÁN</t>
  </si>
  <si>
    <t>AMPLIACIÓN DE ELECTRIFICACION EN CALLE VEINTIOCHO ENTRE DIECISIETE Y DIECINUEVE EN HECELCHAKÁN LOCALIDAD HECELCHAKÁN</t>
  </si>
  <si>
    <t>CONSTRUCCIÓN DE SEÑALETICA EN HECELCHAKÁN LOCALIDAD POMUCH ASENTAMIENTO CENTRO POMUCH</t>
  </si>
  <si>
    <t>CONSTRUCCIPON DE PAVIMENTACION CON CARPETA ASFÁLTICA EN LA CALLE DOS ENTRE TRES Y CINCO A DE LA LOCALIDAD DE DZOTZIL DEL MUNICIPIO DE HECELCHAKAN</t>
  </si>
  <si>
    <t>CONSTRUCCION DE PAVIMENTACION CON CARPETA ASFÁLTICA EN LA CALLE CUATRO ENTRE TRES Y CINCO A DE LA LOCALIDAD DE DZOTZIL MUNICIPIO DE HECELCHAKAN</t>
  </si>
  <si>
    <t>CONSTRUCCIÓN DE TECHO FIRME  (NO MATERIAL DE DESECHO NI LAMINA DE CARTON)  EN HECELCHAKÁN LOCALIDAD   DZOTCHÉN</t>
  </si>
  <si>
    <t>AMPLIACIÓN DE ELECTRIFICACION EN CALLE DIECISIETE ENTRE VEINTIOCHO Y VEINTISEIS EN HECELCHAKÁN LOCALIDAD HECELCHAKÁN</t>
  </si>
  <si>
    <t>ND</t>
  </si>
  <si>
    <t>1 POZO</t>
  </si>
  <si>
    <t>MONTO FOPET 2020: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</si>
  <si>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</si>
  <si>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MONTO   FAIS 2021  :</t>
  </si>
  <si>
    <t>MONTO FORTAMUN 2021:</t>
  </si>
  <si>
    <t>CONSTRUCCIIÒN DEL SISTEMA DE AGUA POTABLE EN HECELCHAKAN LOCALIDAD POMUCH POZO NUEVO</t>
  </si>
  <si>
    <t>SE URBANIZACIÓN</t>
  </si>
  <si>
    <t>CONSTRUCCIÒN DE CUARTOS DORMITORIOS EN HECELCHAKÀN LOCALIDAD POC BOC</t>
  </si>
  <si>
    <t>CONSTRUCCIÓN DE CUARTOS DORMITORIO EN CALLE SIETE EN HECELCHAKÁN LOCALIDAD DZITNUP</t>
  </si>
  <si>
    <t>CUARTOS DORMITORIO EN HECELCHAKÁN LOCALIDAD HECELCHAKÁN ASENTAMIENTO SAN ANTONIO</t>
  </si>
  <si>
    <t>DZITNUP</t>
  </si>
  <si>
    <t>5 UV</t>
  </si>
  <si>
    <t xml:space="preserve">TF </t>
  </si>
  <si>
    <t>CONSTRUCCIÓN DE INFRAESTRUCTURA AGRICOLA CAMINO SACACOSECHAS EN HECELCHAKAN LOCALIDAD DZITNUP (ZONA DE PRODUCCIÓN YALNÓN)</t>
  </si>
  <si>
    <t>17 PZA</t>
  </si>
  <si>
    <t>PAGO DE PASIVOS</t>
  </si>
  <si>
    <t>ADQUISICIÓN DE 20 LUMINARIAS PARA EL PROGRAMA MUNICIPAL DE SEGURIDAD PÙBLICA EN EL MUNICIPIO DE HECELCHAKAN</t>
  </si>
  <si>
    <t>MONTO FOPET 2021:</t>
  </si>
  <si>
    <t>4500 m2</t>
  </si>
  <si>
    <t>3 POSTES</t>
  </si>
  <si>
    <t>4 POSTES</t>
  </si>
  <si>
    <t>MONTO FAFEF 2021:</t>
  </si>
  <si>
    <t>PAVIMENTACIÒN DE DIVERSAS CALLES EN LA LOCALIDAD DE DZITNUP (CALLE 1, CALLE 6 Y CALLE 7)</t>
  </si>
  <si>
    <t>PAVIMENTACIÓN DE DIVERSAS CALLES EN LA LOCALIDAD DE MONTEBELLO (CALLE 4, CALLE 6, CALLE 8 Y CALLE 11)</t>
  </si>
  <si>
    <t>PAVIMENTACIÓN DE DIVERSAS CALLES EN LA LOCALIDAD DE NOHALAL (CALLE 6, CALLE 13, CALLE 15 Y CALLE 16)</t>
  </si>
  <si>
    <t>NOHALAL</t>
  </si>
  <si>
    <t>5856.2 M2</t>
  </si>
  <si>
    <t>5487 M2</t>
  </si>
  <si>
    <t>7144.5 M2</t>
  </si>
  <si>
    <t>TOTAL FOPET 2021</t>
  </si>
  <si>
    <t>MERCADO JOSÈ DEL CARMEN ORTEGÒN (PUESTOS COMERCIALES INTERIORES Y TECHUMBRE DE NAVE) EN HECELCHAKÀN, HECELCHAKÁN (REMODELACIÓN)</t>
  </si>
  <si>
    <t>DOTACIÒN DE COMBUSTIBLE PARA EL PROGRAMA MUNICIPAL DE SEGURIDAD PUBLICA DE PÙBLICA</t>
  </si>
  <si>
    <t xml:space="preserve">PAGOS </t>
  </si>
  <si>
    <t>476 PZA</t>
  </si>
  <si>
    <t>2 ADQ</t>
  </si>
  <si>
    <t>Programas y Proyectos de Inversión AL TERCER TRIMESTRE 2021 (del 1 de ENERO al  30 de SEPTIEMBRE DE 2021).</t>
  </si>
  <si>
    <t>46 UV</t>
  </si>
  <si>
    <t>REHABILITACIÓN DE INFRAESTRUCTURA AGRICOLA CAMINO SACA COSECHAS EN HECELCHAKÁN LOCALIDAD NOHALAL (ZONA DE PRODUCCIÓN NOHALAL TRAMO 2).</t>
  </si>
  <si>
    <t>12 UV</t>
  </si>
  <si>
    <t>6 UV</t>
  </si>
  <si>
    <t>2 UV</t>
  </si>
  <si>
    <t>4 KMS</t>
  </si>
  <si>
    <t>0.950 KMS</t>
  </si>
  <si>
    <t>MONTO BANOBRAS 2021:</t>
  </si>
  <si>
    <t>CONSTRUCCIÓN DE CUARTOS DORMITORIO EN HECELCHAKÁN LOCALIDAD HECELCHAKÁN BARRIO SAN FRANCISCO AGEB CUATRO TREINTA Y TRES</t>
  </si>
  <si>
    <t>CONSTRUCCIÓN DE CUARTOS DORMITORIO EN HECELCHAKÁN LOCALIDAD HECELCHAKÁN BARRIO SAN JUAN AGEB CUATROCIENTOS CINCUENTA Y DOS</t>
  </si>
  <si>
    <t>BANOBRAS</t>
  </si>
  <si>
    <t>U9</t>
  </si>
  <si>
    <t xml:space="preserve">ADQUISICIÒN DE HARDWARE, MULTIFUNCIONALES Y AIRES ACONDICIONADOS PARA EL PROGRAMA DE DESARROLLO INSTITUCIONAL MUNICIPAL </t>
  </si>
  <si>
    <t>15 PZA.</t>
  </si>
  <si>
    <t>N/A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</si>
  <si>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de Planeación y Bienestar</t>
  </si>
  <si>
    <t>9 PAGOS</t>
  </si>
  <si>
    <t>3  PAGOS</t>
  </si>
  <si>
    <t>TOTAL FOPET 2020</t>
  </si>
  <si>
    <t>TOTAL FAFEF 2021</t>
  </si>
  <si>
    <t>1 PROYECTO</t>
  </si>
  <si>
    <t>4 CONTRATOS</t>
  </si>
  <si>
    <t>________________________________________________   C.P. LUIS JORGE POOT MOO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</si>
</sst>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color rgb="FF006400"/>
      <name val="Arial"/>
      <family val="2"/>
    </font>
    <font>
      <sz val="12"/>
      <color rgb="FF006400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3" fillId="0" borderId="0" xfId="0" applyFont="1"/>
    <xf numFmtId="0" fontId="2" fillId="0" borderId="0" xfId="2" applyFill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6" fillId="0" borderId="0" xfId="0" applyFont="1"/>
    <xf numFmtId="0" fontId="12" fillId="2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4" fontId="18" fillId="0" borderId="0" xfId="2" applyNumberFormat="1" applyFont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44" fontId="10" fillId="5" borderId="1" xfId="1" applyFont="1" applyFill="1" applyBorder="1" applyAlignment="1">
      <alignment horizontal="righ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1" xfId="0" applyFont="1" applyFill="1" applyBorder="1"/>
    <xf numFmtId="0" fontId="19" fillId="0" borderId="1" xfId="2" applyFont="1" applyFill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164" fontId="26" fillId="0" borderId="10" xfId="2" applyNumberFormat="1" applyFont="1" applyFill="1" applyBorder="1" applyAlignment="1">
      <alignment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44" fontId="22" fillId="0" borderId="1" xfId="1" applyFont="1" applyFill="1" applyBorder="1" applyAlignment="1">
      <alignment vertical="center"/>
    </xf>
    <xf numFmtId="0" fontId="23" fillId="0" borderId="1" xfId="0" applyFont="1" applyBorder="1" applyAlignment="1">
      <alignment vertical="top" wrapText="1"/>
    </xf>
    <xf numFmtId="0" fontId="27" fillId="0" borderId="0" xfId="2" applyFont="1" applyBorder="1" applyAlignment="1">
      <alignment vertical="center" wrapText="1"/>
    </xf>
    <xf numFmtId="0" fontId="28" fillId="0" borderId="0" xfId="0" applyFont="1"/>
    <xf numFmtId="0" fontId="2" fillId="0" borderId="0" xfId="2" applyFont="1" applyBorder="1" applyAlignment="1">
      <alignment vertical="center" wrapText="1"/>
    </xf>
    <xf numFmtId="0" fontId="27" fillId="0" borderId="1" xfId="2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8" fontId="10" fillId="5" borderId="1" xfId="1" applyNumberFormat="1" applyFont="1" applyFill="1" applyBorder="1" applyAlignment="1">
      <alignment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top" wrapText="1"/>
    </xf>
    <xf numFmtId="44" fontId="8" fillId="0" borderId="10" xfId="1" applyFont="1" applyFill="1" applyBorder="1" applyAlignment="1">
      <alignment vertical="center" wrapText="1"/>
    </xf>
    <xf numFmtId="0" fontId="30" fillId="0" borderId="10" xfId="0" applyFont="1" applyFill="1" applyBorder="1" applyAlignment="1">
      <alignment horizontal="left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44" fontId="22" fillId="0" borderId="1" xfId="0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44" fontId="9" fillId="0" borderId="0" xfId="2" applyNumberFormat="1" applyFont="1" applyBorder="1" applyAlignment="1">
      <alignment vertical="center" wrapText="1"/>
    </xf>
    <xf numFmtId="44" fontId="23" fillId="0" borderId="0" xfId="0" applyNumberFormat="1" applyFont="1"/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16" fontId="30" fillId="0" borderId="1" xfId="0" applyNumberFormat="1" applyFont="1" applyFill="1" applyBorder="1" applyAlignment="1">
      <alignment horizontal="center" vertical="center" wrapText="1"/>
    </xf>
    <xf numFmtId="16" fontId="23" fillId="0" borderId="1" xfId="0" applyNumberFormat="1" applyFont="1" applyFill="1" applyBorder="1" applyAlignment="1">
      <alignment horizontal="center" vertical="center" wrapText="1"/>
    </xf>
    <xf numFmtId="44" fontId="12" fillId="6" borderId="0" xfId="2" applyNumberFormat="1" applyFont="1" applyFill="1" applyBorder="1" applyAlignment="1">
      <alignment horizontal="center" vertical="center" wrapText="1"/>
    </xf>
    <xf numFmtId="0" fontId="19" fillId="6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3" borderId="3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44" fontId="11" fillId="0" borderId="11" xfId="2" applyNumberFormat="1" applyFont="1" applyFill="1" applyBorder="1" applyAlignment="1">
      <alignment horizontal="center" vertical="center" wrapText="1"/>
    </xf>
    <xf numFmtId="44" fontId="11" fillId="0" borderId="12" xfId="2" applyNumberFormat="1" applyFont="1" applyFill="1" applyBorder="1" applyAlignment="1">
      <alignment horizontal="center" vertical="center" wrapText="1"/>
    </xf>
    <xf numFmtId="44" fontId="11" fillId="0" borderId="13" xfId="2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164" fontId="10" fillId="0" borderId="11" xfId="2" applyNumberFormat="1" applyFont="1" applyFill="1" applyBorder="1" applyAlignment="1">
      <alignment horizontal="center" vertical="center" wrapText="1"/>
    </xf>
    <xf numFmtId="164" fontId="10" fillId="0" borderId="12" xfId="2" applyNumberFormat="1" applyFont="1" applyFill="1" applyBorder="1" applyAlignment="1">
      <alignment horizontal="center" vertical="center" wrapText="1"/>
    </xf>
    <xf numFmtId="164" fontId="10" fillId="0" borderId="13" xfId="2" applyNumberFormat="1" applyFont="1" applyFill="1" applyBorder="1" applyAlignment="1">
      <alignment horizontal="center" vertical="center" wrapText="1"/>
    </xf>
    <xf numFmtId="0" fontId="21" fillId="0" borderId="11" xfId="2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44" fontId="24" fillId="0" borderId="11" xfId="1" applyFont="1" applyBorder="1" applyAlignment="1">
      <alignment horizontal="center"/>
    </xf>
    <xf numFmtId="44" fontId="24" fillId="0" borderId="12" xfId="1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649201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6276" y="0"/>
          <a:ext cx="1291892" cy="1323814"/>
        </a:xfrm>
        <a:prstGeom prst="rect">
          <a:avLst/>
        </a:prstGeom>
      </xdr:spPr>
    </xdr:pic>
    <xdr:clientData/>
  </xdr:oneCellAnchor>
  <xdr:oneCellAnchor>
    <xdr:from>
      <xdr:col>0</xdr:col>
      <xdr:colOff>624652</xdr:colOff>
      <xdr:row>0</xdr:row>
      <xdr:rowOff>0</xdr:rowOff>
    </xdr:from>
    <xdr:ext cx="1150462" cy="1301929"/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652" y="0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</xdr:row>
          <xdr:rowOff>466725</xdr:rowOff>
        </xdr:from>
        <xdr:to>
          <xdr:col>9</xdr:col>
          <xdr:colOff>295275</xdr:colOff>
          <xdr:row>27</xdr:row>
          <xdr:rowOff>581025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</xdr:row>
          <xdr:rowOff>466725</xdr:rowOff>
        </xdr:from>
        <xdr:to>
          <xdr:col>9</xdr:col>
          <xdr:colOff>295275</xdr:colOff>
          <xdr:row>27</xdr:row>
          <xdr:rowOff>581025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L107"/>
  <sheetViews>
    <sheetView tabSelected="1" topLeftCell="A49" zoomScale="50" zoomScaleNormal="50" workbookViewId="0">
      <selection activeCell="D28" sqref="D28:J28"/>
    </sheetView>
  </sheetViews>
  <sheetFormatPr baseColWidth="10" defaultColWidth="11.42578125" defaultRowHeight="12.75"/>
  <cols>
    <col min="1" max="1" width="11.42578125" style="15"/>
    <col min="2" max="2" width="66.7109375" style="15" customWidth="1"/>
    <col min="3" max="3" width="34" style="15" customWidth="1"/>
    <col min="4" max="4" width="18.28515625" style="15" customWidth="1"/>
    <col min="5" max="5" width="27" style="15" customWidth="1"/>
    <col min="6" max="6" width="30.42578125" style="15" customWidth="1"/>
    <col min="7" max="7" width="15.5703125" style="15" customWidth="1"/>
    <col min="8" max="8" width="17" style="15" customWidth="1"/>
    <col min="9" max="9" width="16" style="15" customWidth="1"/>
    <col min="10" max="10" width="17.7109375" style="15" customWidth="1"/>
    <col min="11" max="11" width="11.7109375" style="15" bestFit="1" customWidth="1"/>
    <col min="12" max="16384" width="11.42578125" style="15"/>
  </cols>
  <sheetData>
    <row r="1" spans="1:10" s="1" customFormat="1" ht="45" customHeight="1">
      <c r="B1" s="69" t="s">
        <v>14</v>
      </c>
      <c r="C1" s="69"/>
      <c r="D1" s="69"/>
      <c r="E1" s="69"/>
      <c r="F1" s="69"/>
      <c r="G1" s="69"/>
      <c r="H1" s="69"/>
      <c r="I1" s="69"/>
      <c r="J1" s="69"/>
    </row>
    <row r="2" spans="1:10" s="1" customFormat="1" ht="50.25" customHeight="1">
      <c r="B2" s="70"/>
      <c r="C2" s="70"/>
      <c r="D2" s="70"/>
      <c r="E2" s="70"/>
      <c r="F2" s="70"/>
      <c r="G2" s="70"/>
      <c r="H2" s="70"/>
      <c r="I2" s="70"/>
      <c r="J2" s="70"/>
    </row>
    <row r="3" spans="1:10" s="1" customFormat="1" ht="45.75" customHeight="1">
      <c r="B3" s="71" t="s">
        <v>121</v>
      </c>
      <c r="C3" s="71"/>
      <c r="D3" s="71"/>
      <c r="E3" s="71"/>
      <c r="F3" s="71"/>
      <c r="G3" s="71"/>
      <c r="H3" s="71"/>
      <c r="I3" s="71"/>
      <c r="J3" s="71"/>
    </row>
    <row r="4" spans="1:10" s="1" customFormat="1" ht="24" customHeight="1">
      <c r="B4" s="63"/>
      <c r="C4" s="63"/>
      <c r="D4" s="63"/>
      <c r="E4" s="63"/>
      <c r="F4" s="63"/>
      <c r="G4" s="63"/>
      <c r="H4" s="63"/>
      <c r="I4" s="63"/>
      <c r="J4" s="63"/>
    </row>
    <row r="5" spans="1:10" s="1" customFormat="1" ht="34.5" customHeight="1">
      <c r="B5" s="2"/>
      <c r="C5" s="2"/>
      <c r="D5" s="2"/>
      <c r="E5" s="72" t="s">
        <v>89</v>
      </c>
      <c r="F5" s="72"/>
      <c r="G5" s="72"/>
      <c r="H5" s="67">
        <v>35496601</v>
      </c>
      <c r="I5" s="67"/>
      <c r="J5" s="67"/>
    </row>
    <row r="6" spans="1:10" s="1" customFormat="1" ht="34.5" customHeight="1" thickBot="1">
      <c r="B6" s="2"/>
      <c r="C6" s="2"/>
      <c r="D6" s="2"/>
      <c r="E6" s="2"/>
      <c r="F6" s="23"/>
      <c r="G6" s="23"/>
      <c r="H6" s="24"/>
      <c r="I6" s="24"/>
      <c r="J6" s="2"/>
    </row>
    <row r="7" spans="1:10" s="1" customFormat="1" ht="42" customHeight="1" thickBot="1">
      <c r="B7" s="81" t="s">
        <v>15</v>
      </c>
      <c r="C7" s="75" t="s">
        <v>16</v>
      </c>
      <c r="D7" s="81" t="s">
        <v>2</v>
      </c>
      <c r="E7" s="81" t="s">
        <v>17</v>
      </c>
      <c r="F7" s="81" t="s">
        <v>3</v>
      </c>
      <c r="G7" s="75" t="s">
        <v>0</v>
      </c>
      <c r="H7" s="77" t="s">
        <v>1</v>
      </c>
      <c r="I7" s="78"/>
      <c r="J7" s="79"/>
    </row>
    <row r="8" spans="1:10" s="1" customFormat="1" ht="33" customHeight="1" thickBot="1">
      <c r="B8" s="82"/>
      <c r="C8" s="76"/>
      <c r="D8" s="82"/>
      <c r="E8" s="82"/>
      <c r="F8" s="82"/>
      <c r="G8" s="76"/>
      <c r="H8" s="25" t="s">
        <v>18</v>
      </c>
      <c r="I8" s="25" t="s">
        <v>19</v>
      </c>
      <c r="J8" s="25" t="s">
        <v>20</v>
      </c>
    </row>
    <row r="9" spans="1:10" s="1" customFormat="1" ht="31.5" customHeight="1">
      <c r="B9" s="80" t="s">
        <v>21</v>
      </c>
      <c r="C9" s="80"/>
      <c r="D9" s="80"/>
      <c r="E9" s="80"/>
      <c r="F9" s="80"/>
      <c r="G9" s="80"/>
      <c r="H9" s="80"/>
      <c r="I9" s="80"/>
      <c r="J9" s="80"/>
    </row>
    <row r="10" spans="1:10" s="1" customFormat="1" ht="27.75" customHeight="1">
      <c r="B10" s="26" t="s">
        <v>30</v>
      </c>
      <c r="C10" s="37">
        <f>SUM(C11:C11)</f>
        <v>1057920</v>
      </c>
      <c r="D10" s="97"/>
      <c r="E10" s="98"/>
      <c r="F10" s="98"/>
      <c r="G10" s="98"/>
      <c r="H10" s="98"/>
      <c r="I10" s="98"/>
      <c r="J10" s="99"/>
    </row>
    <row r="11" spans="1:10" s="6" customFormat="1" ht="42" customHeight="1">
      <c r="B11" s="44" t="s">
        <v>22</v>
      </c>
      <c r="C11" s="3">
        <v>1057920</v>
      </c>
      <c r="D11" s="4" t="s">
        <v>4</v>
      </c>
      <c r="E11" s="4" t="s">
        <v>6</v>
      </c>
      <c r="F11" s="5" t="s">
        <v>6</v>
      </c>
      <c r="G11" s="4" t="s">
        <v>23</v>
      </c>
      <c r="H11" s="4" t="s">
        <v>7</v>
      </c>
      <c r="I11" s="4" t="s">
        <v>7</v>
      </c>
      <c r="J11" s="4" t="s">
        <v>7</v>
      </c>
    </row>
    <row r="12" spans="1:10" s="6" customFormat="1" ht="35.25" customHeight="1">
      <c r="B12" s="80" t="s">
        <v>24</v>
      </c>
      <c r="C12" s="80"/>
      <c r="D12" s="80"/>
      <c r="E12" s="80"/>
      <c r="F12" s="80"/>
      <c r="G12" s="80"/>
      <c r="H12" s="80"/>
      <c r="I12" s="80"/>
      <c r="J12" s="80"/>
    </row>
    <row r="13" spans="1:10" s="6" customFormat="1" ht="39" customHeight="1">
      <c r="B13" s="29" t="s">
        <v>25</v>
      </c>
      <c r="C13" s="27">
        <f>SUM(C14:C16)</f>
        <v>3302333.83</v>
      </c>
      <c r="D13" s="94"/>
      <c r="E13" s="95"/>
      <c r="F13" s="95"/>
      <c r="G13" s="95"/>
      <c r="H13" s="95"/>
      <c r="I13" s="95"/>
      <c r="J13" s="96"/>
    </row>
    <row r="14" spans="1:10" s="6" customFormat="1" ht="42" customHeight="1">
      <c r="A14" s="45"/>
      <c r="B14" s="44" t="s">
        <v>49</v>
      </c>
      <c r="C14" s="59">
        <v>269512.78000000003</v>
      </c>
      <c r="D14" s="4" t="s">
        <v>4</v>
      </c>
      <c r="E14" s="4" t="s">
        <v>6</v>
      </c>
      <c r="F14" s="4" t="s">
        <v>37</v>
      </c>
      <c r="G14" s="4" t="s">
        <v>86</v>
      </c>
      <c r="H14" s="38">
        <f>+I14+J14</f>
        <v>1118</v>
      </c>
      <c r="I14" s="38">
        <v>530</v>
      </c>
      <c r="J14" s="38">
        <v>588</v>
      </c>
    </row>
    <row r="15" spans="1:10" s="6" customFormat="1" ht="37.5" customHeight="1">
      <c r="A15" s="45"/>
      <c r="B15" s="44" t="s">
        <v>42</v>
      </c>
      <c r="C15" s="7">
        <v>533671.49</v>
      </c>
      <c r="D15" s="4" t="s">
        <v>4</v>
      </c>
      <c r="E15" s="4" t="s">
        <v>6</v>
      </c>
      <c r="F15" s="4" t="s">
        <v>26</v>
      </c>
      <c r="G15" s="4" t="s">
        <v>86</v>
      </c>
      <c r="H15" s="38">
        <f>+I15+J15</f>
        <v>1466</v>
      </c>
      <c r="I15" s="38">
        <v>751</v>
      </c>
      <c r="J15" s="38">
        <v>715</v>
      </c>
    </row>
    <row r="16" spans="1:10" s="6" customFormat="1" ht="46.5" customHeight="1">
      <c r="A16" s="45"/>
      <c r="B16" s="54" t="s">
        <v>91</v>
      </c>
      <c r="C16" s="7">
        <v>2499149.56</v>
      </c>
      <c r="D16" s="4" t="s">
        <v>4</v>
      </c>
      <c r="E16" s="4" t="s">
        <v>6</v>
      </c>
      <c r="F16" s="4" t="s">
        <v>76</v>
      </c>
      <c r="G16" s="9" t="s">
        <v>86</v>
      </c>
      <c r="H16" s="38">
        <f t="shared" ref="H16:H18" si="0">+I16+J16</f>
        <v>9607</v>
      </c>
      <c r="I16" s="38">
        <v>5764</v>
      </c>
      <c r="J16" s="38">
        <v>3843</v>
      </c>
    </row>
    <row r="17" spans="1:12" s="6" customFormat="1" ht="52.5" customHeight="1">
      <c r="A17" s="45"/>
      <c r="B17" s="29" t="s">
        <v>72</v>
      </c>
      <c r="C17" s="8">
        <f>+C18</f>
        <v>248380.93</v>
      </c>
      <c r="D17" s="83"/>
      <c r="E17" s="84"/>
      <c r="F17" s="84"/>
      <c r="G17" s="84"/>
      <c r="H17" s="84"/>
      <c r="I17" s="84"/>
      <c r="J17" s="85"/>
      <c r="K17" s="61"/>
    </row>
    <row r="18" spans="1:12" s="6" customFormat="1" ht="53.25" customHeight="1">
      <c r="A18" s="45"/>
      <c r="B18" s="44" t="s">
        <v>69</v>
      </c>
      <c r="C18" s="7">
        <v>248380.93</v>
      </c>
      <c r="D18" s="4" t="s">
        <v>4</v>
      </c>
      <c r="E18" s="4" t="s">
        <v>6</v>
      </c>
      <c r="F18" s="4" t="s">
        <v>70</v>
      </c>
      <c r="G18" s="4" t="s">
        <v>71</v>
      </c>
      <c r="H18" s="38">
        <f t="shared" si="0"/>
        <v>271</v>
      </c>
      <c r="I18" s="28">
        <v>140</v>
      </c>
      <c r="J18" s="28">
        <v>131</v>
      </c>
    </row>
    <row r="19" spans="1:12" s="6" customFormat="1" ht="53.25" customHeight="1">
      <c r="A19" s="45"/>
      <c r="B19" s="29" t="s">
        <v>92</v>
      </c>
      <c r="C19" s="8">
        <f>SUM(C20:C21)</f>
        <v>669762.25</v>
      </c>
      <c r="D19" s="83"/>
      <c r="E19" s="84"/>
      <c r="F19" s="84"/>
      <c r="G19" s="84"/>
      <c r="H19" s="84"/>
      <c r="I19" s="84"/>
      <c r="J19" s="85"/>
    </row>
    <row r="20" spans="1:12" s="6" customFormat="1" ht="53.25" customHeight="1">
      <c r="A20" s="45"/>
      <c r="B20" s="54" t="s">
        <v>75</v>
      </c>
      <c r="C20" s="7">
        <v>640484.88</v>
      </c>
      <c r="D20" s="4" t="s">
        <v>4</v>
      </c>
      <c r="E20" s="4" t="s">
        <v>6</v>
      </c>
      <c r="F20" s="4" t="s">
        <v>6</v>
      </c>
      <c r="G20" s="4" t="s">
        <v>119</v>
      </c>
      <c r="H20" s="38" t="s">
        <v>7</v>
      </c>
      <c r="I20" s="28" t="s">
        <v>7</v>
      </c>
      <c r="J20" s="28" t="s">
        <v>7</v>
      </c>
    </row>
    <row r="21" spans="1:12" s="6" customFormat="1" ht="53.25" customHeight="1">
      <c r="A21" s="45"/>
      <c r="B21" s="54" t="s">
        <v>80</v>
      </c>
      <c r="C21" s="7">
        <v>29277.37</v>
      </c>
      <c r="D21" s="4" t="s">
        <v>4</v>
      </c>
      <c r="E21" s="4" t="s">
        <v>6</v>
      </c>
      <c r="F21" s="4" t="s">
        <v>76</v>
      </c>
      <c r="G21" s="4" t="s">
        <v>100</v>
      </c>
      <c r="H21" s="38" t="s">
        <v>7</v>
      </c>
      <c r="I21" s="28" t="s">
        <v>7</v>
      </c>
      <c r="J21" s="28" t="s">
        <v>7</v>
      </c>
    </row>
    <row r="22" spans="1:12" s="6" customFormat="1" ht="48" customHeight="1">
      <c r="B22" s="29" t="s">
        <v>28</v>
      </c>
      <c r="C22" s="47">
        <f>SUM(C23:C27)</f>
        <v>3728805.16</v>
      </c>
      <c r="D22" s="86"/>
      <c r="E22" s="87"/>
      <c r="F22" s="87"/>
      <c r="G22" s="87"/>
      <c r="H22" s="87"/>
      <c r="I22" s="87"/>
      <c r="J22" s="88"/>
    </row>
    <row r="23" spans="1:12" s="6" customFormat="1" ht="42" customHeight="1">
      <c r="A23" s="42"/>
      <c r="B23" s="40" t="s">
        <v>43</v>
      </c>
      <c r="C23" s="7">
        <v>2427409.7200000002</v>
      </c>
      <c r="D23" s="4" t="s">
        <v>4</v>
      </c>
      <c r="E23" s="4" t="s">
        <v>5</v>
      </c>
      <c r="F23" s="4" t="s">
        <v>27</v>
      </c>
      <c r="G23" s="48" t="s">
        <v>104</v>
      </c>
      <c r="H23" s="4">
        <f>SUM(I23:J23)</f>
        <v>345</v>
      </c>
      <c r="I23" s="4">
        <v>174</v>
      </c>
      <c r="J23" s="4">
        <v>171</v>
      </c>
    </row>
    <row r="24" spans="1:12" s="6" customFormat="1" ht="51.75" customHeight="1">
      <c r="A24" s="42"/>
      <c r="B24" s="40" t="s">
        <v>81</v>
      </c>
      <c r="C24" s="7">
        <v>389945.5</v>
      </c>
      <c r="D24" s="4" t="s">
        <v>4</v>
      </c>
      <c r="E24" s="4" t="s">
        <v>5</v>
      </c>
      <c r="F24" s="4" t="s">
        <v>34</v>
      </c>
      <c r="G24" s="48" t="s">
        <v>46</v>
      </c>
      <c r="H24" s="4">
        <f t="shared" ref="H24:H27" si="1">SUM(I24:J24)</f>
        <v>485</v>
      </c>
      <c r="I24" s="4">
        <v>242</v>
      </c>
      <c r="J24" s="4">
        <v>243</v>
      </c>
      <c r="L24" s="41"/>
    </row>
    <row r="25" spans="1:12" s="6" customFormat="1" ht="49.5" customHeight="1">
      <c r="A25" s="42"/>
      <c r="B25" s="40" t="s">
        <v>52</v>
      </c>
      <c r="C25" s="7">
        <v>242613.08</v>
      </c>
      <c r="D25" s="4" t="s">
        <v>4</v>
      </c>
      <c r="E25" s="4" t="s">
        <v>5</v>
      </c>
      <c r="F25" s="4" t="s">
        <v>34</v>
      </c>
      <c r="G25" s="48" t="s">
        <v>46</v>
      </c>
      <c r="H25" s="4">
        <f t="shared" si="1"/>
        <v>485</v>
      </c>
      <c r="I25" s="4">
        <v>242</v>
      </c>
      <c r="J25" s="4">
        <v>243</v>
      </c>
      <c r="L25" s="41"/>
    </row>
    <row r="26" spans="1:12" s="6" customFormat="1" ht="49.5" customHeight="1">
      <c r="A26" s="42"/>
      <c r="B26" s="40" t="s">
        <v>82</v>
      </c>
      <c r="C26" s="7">
        <v>330655.55</v>
      </c>
      <c r="D26" s="4" t="s">
        <v>4</v>
      </c>
      <c r="E26" s="4" t="s">
        <v>5</v>
      </c>
      <c r="F26" s="4" t="s">
        <v>34</v>
      </c>
      <c r="G26" s="48" t="s">
        <v>47</v>
      </c>
      <c r="H26" s="4">
        <f t="shared" si="1"/>
        <v>485</v>
      </c>
      <c r="I26" s="4">
        <v>242</v>
      </c>
      <c r="J26" s="4">
        <v>243</v>
      </c>
      <c r="L26" s="41"/>
    </row>
    <row r="27" spans="1:12" s="6" customFormat="1" ht="60" customHeight="1">
      <c r="A27" s="42"/>
      <c r="B27" s="40" t="s">
        <v>53</v>
      </c>
      <c r="C27" s="7">
        <v>338181.31</v>
      </c>
      <c r="D27" s="4" t="s">
        <v>4</v>
      </c>
      <c r="E27" s="4" t="s">
        <v>5</v>
      </c>
      <c r="F27" s="4" t="s">
        <v>35</v>
      </c>
      <c r="G27" s="49" t="s">
        <v>48</v>
      </c>
      <c r="H27" s="4">
        <f t="shared" si="1"/>
        <v>885</v>
      </c>
      <c r="I27" s="4">
        <v>467</v>
      </c>
      <c r="J27" s="4">
        <v>418</v>
      </c>
      <c r="L27" s="41"/>
    </row>
    <row r="28" spans="1:12" s="6" customFormat="1" ht="49.5" customHeight="1">
      <c r="B28" s="29" t="s">
        <v>36</v>
      </c>
      <c r="C28" s="8">
        <f>SUM(C29:C34)</f>
        <v>2918833.3000000003</v>
      </c>
      <c r="D28" s="86"/>
      <c r="E28" s="87"/>
      <c r="F28" s="87"/>
      <c r="G28" s="87"/>
      <c r="H28" s="87"/>
      <c r="I28" s="87"/>
      <c r="J28" s="88"/>
    </row>
    <row r="29" spans="1:12" s="6" customFormat="1" ht="46.5" customHeight="1">
      <c r="A29" s="45"/>
      <c r="B29" s="55" t="s">
        <v>68</v>
      </c>
      <c r="C29" s="7">
        <v>963922.65</v>
      </c>
      <c r="D29" s="4" t="s">
        <v>4</v>
      </c>
      <c r="E29" s="4" t="s">
        <v>5</v>
      </c>
      <c r="F29" s="4" t="s">
        <v>5</v>
      </c>
      <c r="G29" s="4" t="s">
        <v>51</v>
      </c>
      <c r="H29" s="4">
        <f>SUM(I29:J29)</f>
        <v>10285</v>
      </c>
      <c r="I29" s="4">
        <v>5130</v>
      </c>
      <c r="J29" s="4">
        <v>5155</v>
      </c>
    </row>
    <row r="30" spans="1:12" s="6" customFormat="1" ht="30.75" customHeight="1">
      <c r="A30" s="45"/>
      <c r="B30" s="55" t="s">
        <v>73</v>
      </c>
      <c r="C30" s="7">
        <v>150764.89000000001</v>
      </c>
      <c r="D30" s="4" t="s">
        <v>4</v>
      </c>
      <c r="E30" s="4" t="s">
        <v>5</v>
      </c>
      <c r="F30" s="4" t="s">
        <v>5</v>
      </c>
      <c r="G30" s="4" t="s">
        <v>74</v>
      </c>
      <c r="H30" s="4">
        <f t="shared" ref="H30:H32" si="2">SUM(I30:J30)</f>
        <v>10285</v>
      </c>
      <c r="I30" s="4">
        <v>5130</v>
      </c>
      <c r="J30" s="4">
        <v>5155</v>
      </c>
    </row>
    <row r="31" spans="1:12" s="6" customFormat="1" ht="33" customHeight="1">
      <c r="A31" s="45"/>
      <c r="B31" s="55" t="s">
        <v>77</v>
      </c>
      <c r="C31" s="7">
        <v>135846.62</v>
      </c>
      <c r="D31" s="4" t="s">
        <v>4</v>
      </c>
      <c r="E31" s="4" t="s">
        <v>5</v>
      </c>
      <c r="F31" s="4" t="s">
        <v>5</v>
      </c>
      <c r="G31" s="4" t="s">
        <v>74</v>
      </c>
      <c r="H31" s="4">
        <f t="shared" si="2"/>
        <v>10285</v>
      </c>
      <c r="I31" s="4">
        <v>5130</v>
      </c>
      <c r="J31" s="4">
        <v>5155</v>
      </c>
    </row>
    <row r="32" spans="1:12" s="6" customFormat="1" ht="32.25" customHeight="1">
      <c r="A32" s="45"/>
      <c r="B32" s="55" t="s">
        <v>78</v>
      </c>
      <c r="C32" s="7">
        <v>186004.09</v>
      </c>
      <c r="D32" s="4" t="s">
        <v>4</v>
      </c>
      <c r="E32" s="4" t="s">
        <v>5</v>
      </c>
      <c r="F32" s="4" t="s">
        <v>5</v>
      </c>
      <c r="G32" s="4" t="s">
        <v>74</v>
      </c>
      <c r="H32" s="4">
        <f t="shared" si="2"/>
        <v>10285</v>
      </c>
      <c r="I32" s="4">
        <v>5130</v>
      </c>
      <c r="J32" s="4">
        <v>5155</v>
      </c>
    </row>
    <row r="33" spans="1:10" s="6" customFormat="1" ht="50.25" customHeight="1">
      <c r="A33" s="45"/>
      <c r="B33" s="40" t="s">
        <v>84</v>
      </c>
      <c r="C33" s="7">
        <v>710975.88</v>
      </c>
      <c r="D33" s="4" t="s">
        <v>4</v>
      </c>
      <c r="E33" s="4" t="s">
        <v>5</v>
      </c>
      <c r="F33" s="4" t="s">
        <v>5</v>
      </c>
      <c r="G33" s="4" t="s">
        <v>105</v>
      </c>
      <c r="H33" s="4" t="s">
        <v>85</v>
      </c>
      <c r="I33" s="4" t="s">
        <v>85</v>
      </c>
      <c r="J33" s="4" t="s">
        <v>85</v>
      </c>
    </row>
    <row r="34" spans="1:10" s="6" customFormat="1" ht="52.5" customHeight="1">
      <c r="A34" s="45"/>
      <c r="B34" s="40" t="s">
        <v>79</v>
      </c>
      <c r="C34" s="7">
        <v>771319.17</v>
      </c>
      <c r="D34" s="4" t="s">
        <v>4</v>
      </c>
      <c r="E34" s="4" t="s">
        <v>5</v>
      </c>
      <c r="F34" s="4" t="s">
        <v>5</v>
      </c>
      <c r="G34" s="4" t="s">
        <v>106</v>
      </c>
      <c r="H34" s="4" t="s">
        <v>85</v>
      </c>
      <c r="I34" s="4" t="s">
        <v>85</v>
      </c>
      <c r="J34" s="4" t="s">
        <v>85</v>
      </c>
    </row>
    <row r="35" spans="1:10" s="1" customFormat="1" ht="51" customHeight="1">
      <c r="B35" s="29" t="s">
        <v>40</v>
      </c>
      <c r="C35" s="8">
        <f>SUM(C36:C50)</f>
        <v>7904249.0300000003</v>
      </c>
      <c r="D35" s="103"/>
      <c r="E35" s="104"/>
      <c r="F35" s="104"/>
      <c r="G35" s="104"/>
      <c r="H35" s="104"/>
      <c r="I35" s="104"/>
      <c r="J35" s="105"/>
    </row>
    <row r="36" spans="1:10" s="1" customFormat="1" ht="46.5" customHeight="1">
      <c r="A36" s="46"/>
      <c r="B36" s="40" t="s">
        <v>83</v>
      </c>
      <c r="C36" s="7">
        <v>814424.19</v>
      </c>
      <c r="D36" s="4" t="s">
        <v>4</v>
      </c>
      <c r="E36" s="4" t="s">
        <v>5</v>
      </c>
      <c r="F36" s="4" t="s">
        <v>54</v>
      </c>
      <c r="G36" s="4" t="s">
        <v>124</v>
      </c>
      <c r="H36" s="9">
        <f>SUM(I36:J36)</f>
        <v>65</v>
      </c>
      <c r="I36" s="4">
        <v>30</v>
      </c>
      <c r="J36" s="4">
        <v>35</v>
      </c>
    </row>
    <row r="37" spans="1:10" s="1" customFormat="1" ht="42" customHeight="1">
      <c r="A37" s="46"/>
      <c r="B37" s="40" t="s">
        <v>50</v>
      </c>
      <c r="C37" s="7">
        <v>3198321.46</v>
      </c>
      <c r="D37" s="4" t="s">
        <v>4</v>
      </c>
      <c r="E37" s="4" t="s">
        <v>5</v>
      </c>
      <c r="F37" s="4" t="s">
        <v>56</v>
      </c>
      <c r="G37" s="4" t="s">
        <v>122</v>
      </c>
      <c r="H37" s="9">
        <f t="shared" ref="H37:H52" si="3">SUM(I37:J37)</f>
        <v>230</v>
      </c>
      <c r="I37" s="4">
        <v>110</v>
      </c>
      <c r="J37" s="4">
        <v>120</v>
      </c>
    </row>
    <row r="38" spans="1:10" s="1" customFormat="1" ht="63" customHeight="1">
      <c r="A38" s="46"/>
      <c r="B38" s="40" t="s">
        <v>55</v>
      </c>
      <c r="C38" s="7">
        <v>69030.02</v>
      </c>
      <c r="D38" s="4" t="s">
        <v>4</v>
      </c>
      <c r="E38" s="4" t="s">
        <v>5</v>
      </c>
      <c r="F38" s="4" t="s">
        <v>5</v>
      </c>
      <c r="G38" s="4" t="s">
        <v>57</v>
      </c>
      <c r="H38" s="9">
        <f t="shared" si="3"/>
        <v>5</v>
      </c>
      <c r="I38" s="4">
        <v>2</v>
      </c>
      <c r="J38" s="4">
        <v>3</v>
      </c>
    </row>
    <row r="39" spans="1:10" s="1" customFormat="1" ht="63" customHeight="1">
      <c r="A39" s="46"/>
      <c r="B39" s="40" t="s">
        <v>58</v>
      </c>
      <c r="C39" s="7">
        <v>547127.14</v>
      </c>
      <c r="D39" s="4" t="s">
        <v>4</v>
      </c>
      <c r="E39" s="4" t="s">
        <v>5</v>
      </c>
      <c r="F39" s="4" t="s">
        <v>5</v>
      </c>
      <c r="G39" s="4" t="s">
        <v>62</v>
      </c>
      <c r="H39" s="9">
        <f t="shared" si="3"/>
        <v>35</v>
      </c>
      <c r="I39" s="4">
        <v>21</v>
      </c>
      <c r="J39" s="4">
        <v>14</v>
      </c>
    </row>
    <row r="40" spans="1:10" s="1" customFormat="1" ht="63" customHeight="1">
      <c r="A40" s="46"/>
      <c r="B40" s="40" t="s">
        <v>59</v>
      </c>
      <c r="C40" s="7">
        <v>72364.570000000007</v>
      </c>
      <c r="D40" s="4" t="s">
        <v>4</v>
      </c>
      <c r="E40" s="4" t="s">
        <v>5</v>
      </c>
      <c r="F40" s="4" t="s">
        <v>5</v>
      </c>
      <c r="G40" s="4" t="s">
        <v>57</v>
      </c>
      <c r="H40" s="9">
        <f t="shared" si="3"/>
        <v>5</v>
      </c>
      <c r="I40" s="4">
        <v>2</v>
      </c>
      <c r="J40" s="4">
        <v>3</v>
      </c>
    </row>
    <row r="41" spans="1:10" s="1" customFormat="1" ht="59.25" customHeight="1">
      <c r="A41" s="46"/>
      <c r="B41" s="40" t="s">
        <v>61</v>
      </c>
      <c r="C41" s="7">
        <v>724863.9</v>
      </c>
      <c r="D41" s="4" t="s">
        <v>4</v>
      </c>
      <c r="E41" s="4" t="s">
        <v>5</v>
      </c>
      <c r="F41" s="4" t="s">
        <v>5</v>
      </c>
      <c r="G41" s="4" t="s">
        <v>60</v>
      </c>
      <c r="H41" s="9">
        <f t="shared" si="3"/>
        <v>55</v>
      </c>
      <c r="I41" s="4">
        <v>22</v>
      </c>
      <c r="J41" s="4">
        <v>33</v>
      </c>
    </row>
    <row r="42" spans="1:10" s="1" customFormat="1" ht="57.75" customHeight="1">
      <c r="A42" s="46"/>
      <c r="B42" s="40" t="s">
        <v>64</v>
      </c>
      <c r="C42" s="7">
        <v>524974.77</v>
      </c>
      <c r="D42" s="4" t="s">
        <v>4</v>
      </c>
      <c r="E42" s="4" t="s">
        <v>5</v>
      </c>
      <c r="F42" s="4" t="s">
        <v>5</v>
      </c>
      <c r="G42" s="4" t="s">
        <v>125</v>
      </c>
      <c r="H42" s="9">
        <f t="shared" si="3"/>
        <v>30</v>
      </c>
      <c r="I42" s="4">
        <v>18</v>
      </c>
      <c r="J42" s="4">
        <v>12</v>
      </c>
    </row>
    <row r="43" spans="1:10" s="1" customFormat="1" ht="59.25" customHeight="1">
      <c r="A43" s="46"/>
      <c r="B43" s="40" t="s">
        <v>65</v>
      </c>
      <c r="C43" s="7">
        <v>63550.37</v>
      </c>
      <c r="D43" s="4" t="s">
        <v>4</v>
      </c>
      <c r="E43" s="4" t="s">
        <v>5</v>
      </c>
      <c r="F43" s="4" t="s">
        <v>5</v>
      </c>
      <c r="G43" s="4" t="s">
        <v>57</v>
      </c>
      <c r="H43" s="9">
        <f t="shared" si="3"/>
        <v>5</v>
      </c>
      <c r="I43" s="4">
        <v>2</v>
      </c>
      <c r="J43" s="4">
        <v>3</v>
      </c>
    </row>
    <row r="44" spans="1:10" s="1" customFormat="1" ht="54" customHeight="1">
      <c r="A44" s="46"/>
      <c r="B44" s="40" t="s">
        <v>66</v>
      </c>
      <c r="C44" s="7">
        <v>200966.47</v>
      </c>
      <c r="D44" s="4" t="s">
        <v>4</v>
      </c>
      <c r="E44" s="4" t="s">
        <v>5</v>
      </c>
      <c r="F44" s="4" t="s">
        <v>5</v>
      </c>
      <c r="G44" s="4" t="s">
        <v>126</v>
      </c>
      <c r="H44" s="9">
        <f t="shared" si="3"/>
        <v>9</v>
      </c>
      <c r="I44" s="4">
        <v>5</v>
      </c>
      <c r="J44" s="4">
        <v>4</v>
      </c>
    </row>
    <row r="45" spans="1:10" s="1" customFormat="1" ht="59.25" customHeight="1">
      <c r="A45" s="46"/>
      <c r="B45" s="40" t="s">
        <v>67</v>
      </c>
      <c r="C45" s="7">
        <v>197136.1</v>
      </c>
      <c r="D45" s="4" t="s">
        <v>4</v>
      </c>
      <c r="E45" s="4" t="s">
        <v>5</v>
      </c>
      <c r="F45" s="4" t="s">
        <v>5</v>
      </c>
      <c r="G45" s="4" t="s">
        <v>63</v>
      </c>
      <c r="H45" s="9">
        <f t="shared" si="3"/>
        <v>15</v>
      </c>
      <c r="I45" s="4">
        <v>9</v>
      </c>
      <c r="J45" s="4">
        <v>6</v>
      </c>
    </row>
    <row r="46" spans="1:10" s="1" customFormat="1" ht="37.5" customHeight="1">
      <c r="A46" s="46"/>
      <c r="B46" s="54" t="s">
        <v>93</v>
      </c>
      <c r="C46" s="7">
        <v>741490.04</v>
      </c>
      <c r="D46" s="4" t="s">
        <v>4</v>
      </c>
      <c r="E46" s="4" t="s">
        <v>5</v>
      </c>
      <c r="F46" s="4" t="s">
        <v>56</v>
      </c>
      <c r="G46" s="4" t="s">
        <v>97</v>
      </c>
      <c r="H46" s="9">
        <f t="shared" si="3"/>
        <v>25</v>
      </c>
      <c r="I46" s="4">
        <v>10</v>
      </c>
      <c r="J46" s="4">
        <v>15</v>
      </c>
    </row>
    <row r="47" spans="1:10" s="1" customFormat="1" ht="44.25" customHeight="1">
      <c r="A47" s="46"/>
      <c r="B47" s="54" t="s">
        <v>94</v>
      </c>
      <c r="C47" s="7">
        <v>150000</v>
      </c>
      <c r="D47" s="4" t="s">
        <v>4</v>
      </c>
      <c r="E47" s="4" t="s">
        <v>5</v>
      </c>
      <c r="F47" s="4" t="s">
        <v>96</v>
      </c>
      <c r="G47" s="4" t="s">
        <v>57</v>
      </c>
      <c r="H47" s="9">
        <f t="shared" si="3"/>
        <v>5</v>
      </c>
      <c r="I47" s="4">
        <v>3</v>
      </c>
      <c r="J47" s="4">
        <v>2</v>
      </c>
    </row>
    <row r="48" spans="1:10" s="1" customFormat="1" ht="35.25" customHeight="1">
      <c r="A48" s="46"/>
      <c r="B48" s="54" t="s">
        <v>95</v>
      </c>
      <c r="C48" s="7">
        <v>150000</v>
      </c>
      <c r="D48" s="4" t="s">
        <v>4</v>
      </c>
      <c r="E48" s="4" t="s">
        <v>5</v>
      </c>
      <c r="F48" s="4" t="s">
        <v>5</v>
      </c>
      <c r="G48" s="4" t="s">
        <v>57</v>
      </c>
      <c r="H48" s="9">
        <f t="shared" si="3"/>
        <v>5</v>
      </c>
      <c r="I48" s="4">
        <v>3</v>
      </c>
      <c r="J48" s="4">
        <v>2</v>
      </c>
    </row>
    <row r="49" spans="1:10" s="1" customFormat="1" ht="49.5" customHeight="1">
      <c r="A49" s="46"/>
      <c r="B49" s="54" t="s">
        <v>130</v>
      </c>
      <c r="C49" s="7">
        <v>150000</v>
      </c>
      <c r="D49" s="4" t="s">
        <v>4</v>
      </c>
      <c r="E49" s="4" t="s">
        <v>5</v>
      </c>
      <c r="F49" s="4" t="s">
        <v>5</v>
      </c>
      <c r="G49" s="4" t="s">
        <v>57</v>
      </c>
      <c r="H49" s="9">
        <f t="shared" ref="H49:H50" si="4">SUM(I49:J49)</f>
        <v>5</v>
      </c>
      <c r="I49" s="4">
        <v>3</v>
      </c>
      <c r="J49" s="4">
        <v>2</v>
      </c>
    </row>
    <row r="50" spans="1:10" s="1" customFormat="1" ht="60" customHeight="1">
      <c r="A50" s="46"/>
      <c r="B50" s="54" t="s">
        <v>131</v>
      </c>
      <c r="C50" s="7">
        <v>300000</v>
      </c>
      <c r="D50" s="4" t="s">
        <v>4</v>
      </c>
      <c r="E50" s="4" t="s">
        <v>5</v>
      </c>
      <c r="F50" s="4" t="s">
        <v>5</v>
      </c>
      <c r="G50" s="4" t="s">
        <v>126</v>
      </c>
      <c r="H50" s="9">
        <f t="shared" si="4"/>
        <v>10</v>
      </c>
      <c r="I50" s="4">
        <v>6</v>
      </c>
      <c r="J50" s="4">
        <v>4</v>
      </c>
    </row>
    <row r="51" spans="1:10" s="1" customFormat="1" ht="35.25" customHeight="1">
      <c r="A51" s="46"/>
      <c r="B51" s="29" t="s">
        <v>98</v>
      </c>
      <c r="C51" s="8">
        <f>SUM(C52:C53)</f>
        <v>3964113.26</v>
      </c>
      <c r="D51" s="83"/>
      <c r="E51" s="84"/>
      <c r="F51" s="84"/>
      <c r="G51" s="84"/>
      <c r="H51" s="84"/>
      <c r="I51" s="84"/>
      <c r="J51" s="85"/>
    </row>
    <row r="52" spans="1:10" s="1" customFormat="1" ht="48.75" customHeight="1">
      <c r="A52" s="46"/>
      <c r="B52" s="57" t="s">
        <v>99</v>
      </c>
      <c r="C52" s="56">
        <v>3152068</v>
      </c>
      <c r="D52" s="4" t="s">
        <v>4</v>
      </c>
      <c r="E52" s="4" t="s">
        <v>5</v>
      </c>
      <c r="F52" s="4" t="s">
        <v>96</v>
      </c>
      <c r="G52" s="4" t="s">
        <v>127</v>
      </c>
      <c r="H52" s="9">
        <f t="shared" si="3"/>
        <v>1050</v>
      </c>
      <c r="I52" s="4">
        <v>630</v>
      </c>
      <c r="J52" s="4">
        <v>420</v>
      </c>
    </row>
    <row r="53" spans="1:10" s="1" customFormat="1" ht="48.75" customHeight="1">
      <c r="A53" s="46"/>
      <c r="B53" s="54" t="s">
        <v>123</v>
      </c>
      <c r="C53" s="7">
        <v>812045.26</v>
      </c>
      <c r="D53" s="4" t="s">
        <v>4</v>
      </c>
      <c r="E53" s="4" t="s">
        <v>5</v>
      </c>
      <c r="F53" s="4" t="s">
        <v>111</v>
      </c>
      <c r="G53" s="4" t="s">
        <v>128</v>
      </c>
      <c r="H53" s="9">
        <v>10</v>
      </c>
      <c r="I53" s="4">
        <v>6</v>
      </c>
      <c r="J53" s="4">
        <v>4</v>
      </c>
    </row>
    <row r="54" spans="1:10" s="1" customFormat="1" ht="48.75" customHeight="1">
      <c r="A54" s="46"/>
      <c r="B54" s="29" t="s">
        <v>133</v>
      </c>
      <c r="C54" s="8">
        <f>+C55</f>
        <v>357280</v>
      </c>
      <c r="D54" s="83"/>
      <c r="E54" s="84"/>
      <c r="F54" s="84"/>
      <c r="G54" s="84"/>
      <c r="H54" s="84"/>
      <c r="I54" s="84"/>
      <c r="J54" s="85"/>
    </row>
    <row r="55" spans="1:10" s="1" customFormat="1" ht="48.75" customHeight="1">
      <c r="A55" s="46"/>
      <c r="B55" s="54" t="s">
        <v>134</v>
      </c>
      <c r="C55" s="7">
        <v>357280</v>
      </c>
      <c r="D55" s="4" t="s">
        <v>4</v>
      </c>
      <c r="E55" s="4" t="s">
        <v>5</v>
      </c>
      <c r="F55" s="4" t="s">
        <v>5</v>
      </c>
      <c r="G55" s="4" t="s">
        <v>135</v>
      </c>
      <c r="H55" s="9" t="s">
        <v>136</v>
      </c>
      <c r="I55" s="9" t="s">
        <v>136</v>
      </c>
      <c r="J55" s="9" t="s">
        <v>136</v>
      </c>
    </row>
    <row r="56" spans="1:10" s="1" customFormat="1" ht="47.25" customHeight="1">
      <c r="B56" s="22" t="s">
        <v>29</v>
      </c>
      <c r="C56" s="8">
        <f>+C35+C28+C22+C19+C17+C13+C10+C51+C54</f>
        <v>24151677.759999998</v>
      </c>
      <c r="D56" s="12"/>
      <c r="E56" s="12"/>
      <c r="F56" s="12"/>
      <c r="G56" s="13"/>
      <c r="H56" s="14"/>
      <c r="I56" s="14"/>
      <c r="J56" s="14"/>
    </row>
    <row r="57" spans="1:10" s="1" customFormat="1" ht="47.25" customHeight="1">
      <c r="B57" s="18"/>
      <c r="C57" s="11"/>
      <c r="D57" s="12"/>
      <c r="E57" s="12"/>
      <c r="F57" s="12"/>
      <c r="G57" s="13"/>
      <c r="H57" s="14"/>
      <c r="I57" s="14"/>
      <c r="J57" s="14"/>
    </row>
    <row r="58" spans="1:10" s="1" customFormat="1" ht="47.25" customHeight="1">
      <c r="B58" s="18"/>
      <c r="C58" s="11"/>
      <c r="D58" s="12"/>
      <c r="E58" s="68" t="s">
        <v>129</v>
      </c>
      <c r="F58" s="68"/>
      <c r="G58" s="68"/>
      <c r="H58" s="67">
        <v>41303.26</v>
      </c>
      <c r="I58" s="67"/>
      <c r="J58" s="67"/>
    </row>
    <row r="59" spans="1:10" s="1" customFormat="1" ht="47.25" customHeight="1">
      <c r="B59" s="29" t="s">
        <v>98</v>
      </c>
      <c r="C59" s="8">
        <f>SUM(C60:C60)</f>
        <v>41222.53</v>
      </c>
      <c r="D59" s="83"/>
      <c r="E59" s="84"/>
      <c r="F59" s="84"/>
      <c r="G59" s="84"/>
      <c r="H59" s="84"/>
      <c r="I59" s="84"/>
      <c r="J59" s="85"/>
    </row>
    <row r="60" spans="1:10" s="1" customFormat="1" ht="47.25" customHeight="1">
      <c r="B60" s="54" t="s">
        <v>123</v>
      </c>
      <c r="C60" s="7">
        <v>41222.53</v>
      </c>
      <c r="D60" s="4" t="s">
        <v>4</v>
      </c>
      <c r="E60" s="4" t="s">
        <v>5</v>
      </c>
      <c r="F60" s="4" t="s">
        <v>111</v>
      </c>
      <c r="G60" s="4" t="s">
        <v>128</v>
      </c>
      <c r="H60" s="9">
        <v>10</v>
      </c>
      <c r="I60" s="4">
        <v>6</v>
      </c>
      <c r="J60" s="4">
        <v>4</v>
      </c>
    </row>
    <row r="61" spans="1:10" s="1" customFormat="1" ht="47.25" customHeight="1">
      <c r="B61" s="22" t="s">
        <v>132</v>
      </c>
      <c r="C61" s="8">
        <f>+C59</f>
        <v>41222.53</v>
      </c>
      <c r="D61" s="12"/>
      <c r="E61" s="12"/>
      <c r="F61" s="12"/>
      <c r="G61" s="13"/>
      <c r="H61" s="14"/>
      <c r="I61" s="14"/>
      <c r="J61" s="14"/>
    </row>
    <row r="62" spans="1:10" s="1" customFormat="1" ht="47.25" customHeight="1">
      <c r="B62" s="18"/>
      <c r="C62" s="11"/>
      <c r="D62" s="12"/>
      <c r="E62" s="12"/>
      <c r="F62" s="12"/>
      <c r="G62" s="13"/>
      <c r="H62" s="14"/>
      <c r="I62" s="14"/>
      <c r="J62" s="14"/>
    </row>
    <row r="63" spans="1:10" ht="51.75" customHeight="1">
      <c r="B63" s="30"/>
      <c r="C63" s="62"/>
      <c r="D63" s="30"/>
      <c r="E63" s="68" t="s">
        <v>90</v>
      </c>
      <c r="F63" s="68"/>
      <c r="G63" s="68"/>
      <c r="H63" s="67">
        <v>22293274</v>
      </c>
      <c r="I63" s="67"/>
      <c r="J63" s="67"/>
    </row>
    <row r="64" spans="1:10" s="17" customFormat="1" ht="39.75" customHeight="1">
      <c r="B64" s="29" t="s">
        <v>31</v>
      </c>
      <c r="C64" s="8">
        <f>SUM(C65:C66)</f>
        <v>11778333.34</v>
      </c>
      <c r="D64" s="91"/>
      <c r="E64" s="92"/>
      <c r="F64" s="92"/>
      <c r="G64" s="92"/>
      <c r="H64" s="92"/>
      <c r="I64" s="92"/>
      <c r="J64" s="93"/>
    </row>
    <row r="65" spans="2:10" s="17" customFormat="1" ht="32.25" customHeight="1">
      <c r="B65" s="50" t="s">
        <v>41</v>
      </c>
      <c r="C65" s="39">
        <v>11278332.119999999</v>
      </c>
      <c r="D65" s="34" t="s">
        <v>4</v>
      </c>
      <c r="E65" s="34" t="s">
        <v>6</v>
      </c>
      <c r="F65" s="34" t="s">
        <v>11</v>
      </c>
      <c r="G65" s="58" t="s">
        <v>138</v>
      </c>
      <c r="H65" s="34" t="s">
        <v>7</v>
      </c>
      <c r="I65" s="34" t="s">
        <v>7</v>
      </c>
      <c r="J65" s="34" t="s">
        <v>7</v>
      </c>
    </row>
    <row r="66" spans="2:10" s="17" customFormat="1" ht="36" customHeight="1">
      <c r="B66" s="50" t="s">
        <v>38</v>
      </c>
      <c r="C66" s="7">
        <v>500001.22</v>
      </c>
      <c r="D66" s="34" t="s">
        <v>4</v>
      </c>
      <c r="E66" s="34" t="s">
        <v>6</v>
      </c>
      <c r="F66" s="34" t="s">
        <v>11</v>
      </c>
      <c r="G66" s="58" t="s">
        <v>39</v>
      </c>
      <c r="H66" s="34" t="s">
        <v>7</v>
      </c>
      <c r="I66" s="34" t="s">
        <v>7</v>
      </c>
      <c r="J66" s="34" t="s">
        <v>7</v>
      </c>
    </row>
    <row r="67" spans="2:10" ht="39.75" customHeight="1">
      <c r="B67" s="29" t="s">
        <v>8</v>
      </c>
      <c r="C67" s="8">
        <f>SUM(C68:C70)</f>
        <v>744293.44</v>
      </c>
      <c r="D67" s="106"/>
      <c r="E67" s="107"/>
      <c r="F67" s="107"/>
      <c r="G67" s="107"/>
      <c r="H67" s="107"/>
      <c r="I67" s="107"/>
      <c r="J67" s="107"/>
    </row>
    <row r="68" spans="2:10" ht="32.25" customHeight="1">
      <c r="B68" s="40" t="s">
        <v>10</v>
      </c>
      <c r="C68" s="3">
        <v>507124.25</v>
      </c>
      <c r="D68" s="34" t="s">
        <v>4</v>
      </c>
      <c r="E68" s="34" t="s">
        <v>6</v>
      </c>
      <c r="F68" s="34" t="s">
        <v>11</v>
      </c>
      <c r="G68" s="34" t="s">
        <v>12</v>
      </c>
      <c r="H68" s="34">
        <f>SUM(I68:J68)</f>
        <v>68</v>
      </c>
      <c r="I68" s="34">
        <v>68</v>
      </c>
      <c r="J68" s="34">
        <v>0</v>
      </c>
    </row>
    <row r="69" spans="2:10" ht="49.5" customHeight="1">
      <c r="B69" s="40" t="s">
        <v>102</v>
      </c>
      <c r="C69" s="3">
        <v>79169.19</v>
      </c>
      <c r="D69" s="34" t="s">
        <v>4</v>
      </c>
      <c r="E69" s="34" t="s">
        <v>6</v>
      </c>
      <c r="F69" s="34" t="s">
        <v>11</v>
      </c>
      <c r="G69" s="34" t="s">
        <v>12</v>
      </c>
      <c r="H69" s="34" t="s">
        <v>7</v>
      </c>
      <c r="I69" s="34" t="s">
        <v>7</v>
      </c>
      <c r="J69" s="34" t="s">
        <v>7</v>
      </c>
    </row>
    <row r="70" spans="2:10" ht="49.5" customHeight="1">
      <c r="B70" s="40" t="s">
        <v>117</v>
      </c>
      <c r="C70" s="3">
        <v>158000</v>
      </c>
      <c r="D70" s="34" t="s">
        <v>4</v>
      </c>
      <c r="E70" s="34" t="s">
        <v>6</v>
      </c>
      <c r="F70" s="34" t="s">
        <v>11</v>
      </c>
      <c r="G70" s="34" t="s">
        <v>120</v>
      </c>
      <c r="H70" s="34" t="s">
        <v>7</v>
      </c>
      <c r="I70" s="34" t="s">
        <v>7</v>
      </c>
      <c r="J70" s="34" t="s">
        <v>7</v>
      </c>
    </row>
    <row r="71" spans="2:10" ht="42.75" customHeight="1">
      <c r="B71" s="29" t="s">
        <v>13</v>
      </c>
      <c r="C71" s="8">
        <f>C72</f>
        <v>171758</v>
      </c>
      <c r="D71" s="89"/>
      <c r="E71" s="90"/>
      <c r="F71" s="90"/>
      <c r="G71" s="90"/>
      <c r="H71" s="90"/>
      <c r="I71" s="90"/>
      <c r="J71" s="102"/>
    </row>
    <row r="72" spans="2:10" ht="32.25" customHeight="1">
      <c r="B72" s="40" t="s">
        <v>45</v>
      </c>
      <c r="C72" s="59">
        <v>171758</v>
      </c>
      <c r="D72" s="34" t="s">
        <v>4</v>
      </c>
      <c r="E72" s="34" t="s">
        <v>6</v>
      </c>
      <c r="F72" s="34" t="s">
        <v>11</v>
      </c>
      <c r="G72" s="34" t="s">
        <v>139</v>
      </c>
      <c r="H72" s="34" t="s">
        <v>7</v>
      </c>
      <c r="I72" s="34" t="s">
        <v>7</v>
      </c>
      <c r="J72" s="34" t="s">
        <v>7</v>
      </c>
    </row>
    <row r="73" spans="2:10" ht="48.95" customHeight="1">
      <c r="B73" s="29" t="s">
        <v>32</v>
      </c>
      <c r="C73" s="8">
        <f>+C74</f>
        <v>2000000</v>
      </c>
      <c r="D73" s="89"/>
      <c r="E73" s="90"/>
      <c r="F73" s="90"/>
      <c r="G73" s="90"/>
      <c r="H73" s="90"/>
      <c r="I73" s="90"/>
      <c r="J73" s="90"/>
    </row>
    <row r="74" spans="2:10" ht="36" customHeight="1">
      <c r="B74" s="50" t="s">
        <v>44</v>
      </c>
      <c r="C74" s="3">
        <v>2000000</v>
      </c>
      <c r="D74" s="4" t="s">
        <v>4</v>
      </c>
      <c r="E74" s="4" t="s">
        <v>6</v>
      </c>
      <c r="F74" s="4" t="s">
        <v>11</v>
      </c>
      <c r="G74" s="4" t="s">
        <v>12</v>
      </c>
      <c r="H74" s="9">
        <v>16000</v>
      </c>
      <c r="I74" s="4">
        <v>9600</v>
      </c>
      <c r="J74" s="4">
        <v>6400</v>
      </c>
    </row>
    <row r="75" spans="2:10" ht="36" customHeight="1">
      <c r="B75" s="29" t="s">
        <v>101</v>
      </c>
      <c r="C75" s="8">
        <f>+C76</f>
        <v>3000000</v>
      </c>
      <c r="D75" s="83"/>
      <c r="E75" s="84"/>
      <c r="F75" s="84"/>
      <c r="G75" s="84"/>
      <c r="H75" s="84"/>
      <c r="I75" s="84"/>
      <c r="J75" s="84"/>
    </row>
    <row r="76" spans="2:10" ht="36" customHeight="1">
      <c r="B76" s="50" t="s">
        <v>101</v>
      </c>
      <c r="C76" s="3">
        <v>3000000</v>
      </c>
      <c r="D76" s="4" t="s">
        <v>4</v>
      </c>
      <c r="E76" s="4" t="s">
        <v>6</v>
      </c>
      <c r="F76" s="4" t="s">
        <v>11</v>
      </c>
      <c r="G76" s="34" t="s">
        <v>118</v>
      </c>
      <c r="H76" s="34" t="s">
        <v>7</v>
      </c>
      <c r="I76" s="34" t="s">
        <v>7</v>
      </c>
      <c r="J76" s="34" t="s">
        <v>7</v>
      </c>
    </row>
    <row r="77" spans="2:10" ht="46.5" customHeight="1">
      <c r="B77" s="22" t="s">
        <v>9</v>
      </c>
      <c r="C77" s="8">
        <f>+C73+C71+C67+C64+C75</f>
        <v>17694384.780000001</v>
      </c>
      <c r="D77" s="51"/>
      <c r="E77" s="52"/>
      <c r="F77" s="51"/>
      <c r="G77" s="51"/>
      <c r="H77" s="53"/>
      <c r="I77" s="43"/>
      <c r="J77" s="43"/>
    </row>
    <row r="78" spans="2:10" s="17" customFormat="1" ht="46.5" customHeight="1">
      <c r="B78" s="18"/>
      <c r="C78" s="11"/>
      <c r="D78" s="51"/>
      <c r="E78" s="52"/>
      <c r="F78" s="51"/>
      <c r="G78" s="51"/>
      <c r="H78" s="53"/>
      <c r="I78" s="60"/>
      <c r="J78" s="60"/>
    </row>
    <row r="79" spans="2:10" ht="34.5" customHeight="1">
      <c r="B79" s="30"/>
      <c r="C79" s="30"/>
      <c r="D79" s="30"/>
      <c r="E79" s="68" t="s">
        <v>103</v>
      </c>
      <c r="F79" s="68"/>
      <c r="G79" s="68"/>
      <c r="H79" s="67">
        <f>299538.91+8686330.54</f>
        <v>8985869.4499999993</v>
      </c>
      <c r="I79" s="67"/>
      <c r="J79" s="67"/>
    </row>
    <row r="80" spans="2:10" ht="34.5" customHeight="1">
      <c r="B80" s="29" t="s">
        <v>8</v>
      </c>
      <c r="C80" s="8">
        <f>SUM(C81)</f>
        <v>202514.88</v>
      </c>
      <c r="D80" s="91"/>
      <c r="E80" s="92"/>
      <c r="F80" s="92"/>
      <c r="G80" s="92"/>
      <c r="H80" s="92"/>
      <c r="I80" s="92"/>
      <c r="J80" s="93"/>
    </row>
    <row r="81" spans="2:10" ht="76.5" customHeight="1">
      <c r="B81" s="40" t="s">
        <v>88</v>
      </c>
      <c r="C81" s="39">
        <v>202514.88</v>
      </c>
      <c r="D81" s="10" t="s">
        <v>4</v>
      </c>
      <c r="E81" s="34" t="s">
        <v>6</v>
      </c>
      <c r="F81" s="34" t="s">
        <v>11</v>
      </c>
      <c r="G81" s="66" t="s">
        <v>143</v>
      </c>
      <c r="H81" s="34" t="s">
        <v>7</v>
      </c>
      <c r="I81" s="34" t="s">
        <v>7</v>
      </c>
      <c r="J81" s="34" t="s">
        <v>7</v>
      </c>
    </row>
    <row r="82" spans="2:10" ht="40.5" customHeight="1">
      <c r="B82" s="29" t="s">
        <v>28</v>
      </c>
      <c r="C82" s="8">
        <f>SUM(C83:C85)</f>
        <v>8686330.5399999991</v>
      </c>
      <c r="D82" s="89"/>
      <c r="E82" s="90"/>
      <c r="F82" s="90"/>
      <c r="G82" s="90"/>
      <c r="H82" s="90"/>
      <c r="I82" s="90"/>
      <c r="J82" s="102"/>
    </row>
    <row r="83" spans="2:10" ht="33.75" customHeight="1">
      <c r="B83" s="40" t="s">
        <v>108</v>
      </c>
      <c r="C83" s="39">
        <v>2800393.07</v>
      </c>
      <c r="D83" s="10" t="s">
        <v>4</v>
      </c>
      <c r="E83" s="34" t="s">
        <v>6</v>
      </c>
      <c r="F83" s="34" t="s">
        <v>96</v>
      </c>
      <c r="G83" s="58" t="s">
        <v>112</v>
      </c>
      <c r="H83" s="9">
        <f t="shared" ref="H83:H85" si="5">SUM(I83:J83)</f>
        <v>1050</v>
      </c>
      <c r="I83" s="4">
        <v>512</v>
      </c>
      <c r="J83" s="4">
        <v>538</v>
      </c>
    </row>
    <row r="84" spans="2:10" ht="31.5" customHeight="1">
      <c r="B84" s="40" t="s">
        <v>109</v>
      </c>
      <c r="C84" s="39">
        <v>2475370.48</v>
      </c>
      <c r="D84" s="10" t="s">
        <v>4</v>
      </c>
      <c r="E84" s="34" t="s">
        <v>6</v>
      </c>
      <c r="F84" s="34" t="s">
        <v>70</v>
      </c>
      <c r="G84" s="58" t="s">
        <v>113</v>
      </c>
      <c r="H84" s="9">
        <f t="shared" si="5"/>
        <v>305</v>
      </c>
      <c r="I84" s="34">
        <v>155</v>
      </c>
      <c r="J84" s="34">
        <v>150</v>
      </c>
    </row>
    <row r="85" spans="2:10" ht="42.75" customHeight="1">
      <c r="B85" s="40" t="s">
        <v>110</v>
      </c>
      <c r="C85" s="39">
        <v>3410566.99</v>
      </c>
      <c r="D85" s="10" t="s">
        <v>4</v>
      </c>
      <c r="E85" s="34" t="s">
        <v>6</v>
      </c>
      <c r="F85" s="34" t="s">
        <v>111</v>
      </c>
      <c r="G85" s="58" t="s">
        <v>114</v>
      </c>
      <c r="H85" s="9">
        <f t="shared" si="5"/>
        <v>600</v>
      </c>
      <c r="I85" s="34">
        <v>292</v>
      </c>
      <c r="J85" s="34">
        <v>308</v>
      </c>
    </row>
    <row r="86" spans="2:10" ht="34.5" customHeight="1">
      <c r="B86" s="22" t="s">
        <v>115</v>
      </c>
      <c r="C86" s="8">
        <f>+C82+C80</f>
        <v>8888845.4199999999</v>
      </c>
      <c r="D86" s="36"/>
      <c r="E86" s="36"/>
      <c r="F86" s="36"/>
      <c r="G86" s="36"/>
      <c r="H86" s="36"/>
      <c r="I86" s="35"/>
      <c r="J86" s="35"/>
    </row>
    <row r="87" spans="2:10" ht="34.5" customHeight="1">
      <c r="B87" s="36"/>
      <c r="C87" s="36"/>
      <c r="D87" s="36"/>
      <c r="E87" s="36"/>
      <c r="F87" s="36"/>
      <c r="G87" s="36"/>
      <c r="H87" s="36"/>
      <c r="I87" s="35"/>
      <c r="J87" s="35"/>
    </row>
    <row r="88" spans="2:10" ht="34.5" customHeight="1">
      <c r="B88" s="30"/>
      <c r="C88" s="30"/>
      <c r="D88" s="30"/>
      <c r="E88" s="68" t="s">
        <v>87</v>
      </c>
      <c r="F88" s="68"/>
      <c r="G88" s="68"/>
      <c r="H88" s="67">
        <v>54205.18</v>
      </c>
      <c r="I88" s="67"/>
      <c r="J88" s="67"/>
    </row>
    <row r="89" spans="2:10" ht="34.5" customHeight="1">
      <c r="B89" s="29" t="s">
        <v>8</v>
      </c>
      <c r="C89" s="8">
        <f>SUM(C90:C90)</f>
        <v>54205.18</v>
      </c>
      <c r="D89" s="91"/>
      <c r="E89" s="92"/>
      <c r="F89" s="92"/>
      <c r="G89" s="92"/>
      <c r="H89" s="92"/>
      <c r="I89" s="92"/>
      <c r="J89" s="93"/>
    </row>
    <row r="90" spans="2:10" ht="78.75" customHeight="1">
      <c r="B90" s="40" t="s">
        <v>88</v>
      </c>
      <c r="C90" s="39">
        <v>54205.18</v>
      </c>
      <c r="D90" s="10" t="s">
        <v>4</v>
      </c>
      <c r="E90" s="34" t="s">
        <v>6</v>
      </c>
      <c r="F90" s="34" t="s">
        <v>11</v>
      </c>
      <c r="G90" s="58" t="s">
        <v>39</v>
      </c>
      <c r="H90" s="34" t="s">
        <v>7</v>
      </c>
      <c r="I90" s="34" t="s">
        <v>7</v>
      </c>
      <c r="J90" s="34" t="s">
        <v>7</v>
      </c>
    </row>
    <row r="91" spans="2:10" ht="37.5" customHeight="1">
      <c r="B91" s="22" t="s">
        <v>140</v>
      </c>
      <c r="C91" s="8">
        <f>+C90</f>
        <v>54205.18</v>
      </c>
      <c r="D91" s="36"/>
      <c r="E91" s="36"/>
      <c r="F91" s="36"/>
      <c r="G91" s="36"/>
      <c r="H91" s="36"/>
      <c r="I91" s="35"/>
      <c r="J91" s="35"/>
    </row>
    <row r="92" spans="2:10" ht="37.5" customHeight="1">
      <c r="B92" s="18"/>
      <c r="C92" s="11"/>
      <c r="D92" s="36"/>
      <c r="E92" s="36"/>
      <c r="F92" s="36"/>
      <c r="G92" s="36"/>
      <c r="H92" s="36"/>
      <c r="I92" s="35"/>
      <c r="J92" s="35"/>
    </row>
    <row r="93" spans="2:10" ht="25.5" customHeight="1">
      <c r="B93" s="30"/>
      <c r="C93" s="30"/>
      <c r="D93" s="30"/>
      <c r="E93" s="68" t="s">
        <v>107</v>
      </c>
      <c r="F93" s="68"/>
      <c r="G93" s="68"/>
      <c r="H93" s="67">
        <v>6487936.54</v>
      </c>
      <c r="I93" s="67"/>
      <c r="J93" s="67"/>
    </row>
    <row r="94" spans="2:10" ht="25.5" customHeight="1">
      <c r="B94" s="29"/>
      <c r="C94" s="8">
        <f>SUM(C95:C95)</f>
        <v>6487936.54</v>
      </c>
      <c r="D94" s="31"/>
      <c r="E94" s="32"/>
      <c r="F94" s="32"/>
      <c r="G94" s="32"/>
      <c r="H94" s="33"/>
      <c r="I94" s="33"/>
      <c r="J94" s="33"/>
    </row>
    <row r="95" spans="2:10" ht="48.75" customHeight="1">
      <c r="B95" s="40" t="s">
        <v>116</v>
      </c>
      <c r="C95" s="39">
        <v>6487936.54</v>
      </c>
      <c r="D95" s="10" t="s">
        <v>4</v>
      </c>
      <c r="E95" s="34" t="s">
        <v>6</v>
      </c>
      <c r="F95" s="34" t="s">
        <v>11</v>
      </c>
      <c r="G95" s="65" t="s">
        <v>142</v>
      </c>
      <c r="H95" s="34" t="s">
        <v>7</v>
      </c>
      <c r="I95" s="34" t="s">
        <v>7</v>
      </c>
      <c r="J95" s="34" t="s">
        <v>7</v>
      </c>
    </row>
    <row r="96" spans="2:10" ht="36" customHeight="1">
      <c r="B96" s="22" t="s">
        <v>141</v>
      </c>
      <c r="C96" s="8">
        <f>+C95</f>
        <v>6487936.54</v>
      </c>
      <c r="D96" s="36"/>
      <c r="E96" s="36"/>
      <c r="F96" s="36"/>
      <c r="G96" s="36"/>
      <c r="H96" s="36"/>
      <c r="I96" s="35"/>
      <c r="J96" s="35"/>
    </row>
    <row r="97" spans="2:10" ht="25.5" customHeight="1">
      <c r="B97" s="16" t="s">
        <v>33</v>
      </c>
      <c r="C97" s="11"/>
      <c r="D97" s="36"/>
      <c r="E97" s="36"/>
      <c r="F97" s="36"/>
      <c r="G97" s="36"/>
      <c r="H97" s="36"/>
      <c r="I97" s="35"/>
      <c r="J97" s="35"/>
    </row>
    <row r="98" spans="2:10" ht="25.5" customHeight="1">
      <c r="B98" s="100" t="s">
        <v>144</v>
      </c>
      <c r="C98" s="101"/>
      <c r="D98" s="36"/>
      <c r="E98" s="100" t="s">
        <v>137</v>
      </c>
      <c r="F98" s="100"/>
      <c r="G98" s="100"/>
      <c r="H98" s="100"/>
      <c r="I98" s="100"/>
      <c r="J98" s="35"/>
    </row>
    <row r="99" spans="2:10" ht="25.5" customHeight="1">
      <c r="B99" s="100"/>
      <c r="C99" s="101"/>
      <c r="D99" s="36"/>
      <c r="E99" s="100"/>
      <c r="F99" s="100"/>
      <c r="G99" s="100"/>
      <c r="H99" s="100"/>
      <c r="I99" s="100"/>
      <c r="J99" s="35"/>
    </row>
    <row r="100" spans="2:10" ht="25.5" customHeight="1">
      <c r="B100" s="101"/>
      <c r="C100" s="101"/>
      <c r="D100" s="36"/>
      <c r="E100" s="100"/>
      <c r="F100" s="100"/>
      <c r="G100" s="100"/>
      <c r="H100" s="100"/>
      <c r="I100" s="100"/>
      <c r="J100" s="35"/>
    </row>
    <row r="101" spans="2:10" ht="18.75" customHeight="1">
      <c r="B101" s="101"/>
      <c r="C101" s="101"/>
      <c r="D101" s="16"/>
      <c r="E101" s="100"/>
      <c r="F101" s="100"/>
      <c r="G101" s="100"/>
      <c r="H101" s="100"/>
      <c r="I101" s="100"/>
    </row>
    <row r="102" spans="2:10" ht="18.75" customHeight="1">
      <c r="B102" s="101"/>
      <c r="C102" s="101"/>
      <c r="D102" s="16"/>
      <c r="E102" s="100"/>
      <c r="F102" s="100"/>
      <c r="G102" s="100"/>
      <c r="H102" s="100"/>
      <c r="I102" s="100"/>
    </row>
    <row r="103" spans="2:10" ht="18.75" customHeight="1">
      <c r="B103" s="101"/>
      <c r="C103" s="101"/>
      <c r="D103" s="16"/>
      <c r="E103" s="100"/>
      <c r="F103" s="100"/>
      <c r="G103" s="100"/>
      <c r="H103" s="100"/>
      <c r="I103" s="100"/>
    </row>
    <row r="104" spans="2:10" ht="18.75" customHeight="1">
      <c r="B104" s="101"/>
      <c r="C104" s="101"/>
      <c r="D104" s="16"/>
      <c r="E104" s="100"/>
      <c r="F104" s="100"/>
      <c r="G104" s="100"/>
      <c r="H104" s="100"/>
      <c r="I104" s="100"/>
    </row>
    <row r="105" spans="2:10" ht="31.5" customHeight="1">
      <c r="B105" s="64"/>
      <c r="C105" s="19"/>
      <c r="D105" s="19"/>
      <c r="E105" s="73"/>
      <c r="F105" s="73"/>
      <c r="G105" s="73"/>
      <c r="H105" s="73"/>
    </row>
    <row r="106" spans="2:10" ht="31.5" customHeight="1">
      <c r="B106" s="20"/>
      <c r="C106" s="21"/>
      <c r="D106" s="19"/>
      <c r="E106" s="74"/>
      <c r="F106" s="74"/>
      <c r="G106" s="74"/>
      <c r="H106" s="74"/>
    </row>
    <row r="107" spans="2:10" ht="18.75">
      <c r="B107" s="16"/>
      <c r="C107" s="16"/>
      <c r="D107" s="16"/>
      <c r="E107" s="16"/>
      <c r="F107" s="16"/>
      <c r="G107" s="16"/>
      <c r="H107" s="16"/>
    </row>
  </sheetData>
  <mergeCells count="46">
    <mergeCell ref="D82:J82"/>
    <mergeCell ref="D89:J89"/>
    <mergeCell ref="D28:J28"/>
    <mergeCell ref="D35:J35"/>
    <mergeCell ref="D51:J51"/>
    <mergeCell ref="D54:J54"/>
    <mergeCell ref="D59:J59"/>
    <mergeCell ref="E63:G63"/>
    <mergeCell ref="H63:J63"/>
    <mergeCell ref="E79:G79"/>
    <mergeCell ref="H79:J79"/>
    <mergeCell ref="E88:G88"/>
    <mergeCell ref="H88:J88"/>
    <mergeCell ref="D64:J64"/>
    <mergeCell ref="D67:J67"/>
    <mergeCell ref="D71:J71"/>
    <mergeCell ref="E106:H106"/>
    <mergeCell ref="E105:H105"/>
    <mergeCell ref="B98:C104"/>
    <mergeCell ref="E98:I104"/>
    <mergeCell ref="E93:G93"/>
    <mergeCell ref="H93:J93"/>
    <mergeCell ref="D73:J73"/>
    <mergeCell ref="D75:J75"/>
    <mergeCell ref="D80:J80"/>
    <mergeCell ref="G7:G8"/>
    <mergeCell ref="H7:J7"/>
    <mergeCell ref="B9:J9"/>
    <mergeCell ref="B12:J12"/>
    <mergeCell ref="E58:G58"/>
    <mergeCell ref="H58:J58"/>
    <mergeCell ref="B7:B8"/>
    <mergeCell ref="C7:C8"/>
    <mergeCell ref="D7:D8"/>
    <mergeCell ref="E7:E8"/>
    <mergeCell ref="F7:F8"/>
    <mergeCell ref="D13:J13"/>
    <mergeCell ref="D10:J10"/>
    <mergeCell ref="D17:J17"/>
    <mergeCell ref="D19:J19"/>
    <mergeCell ref="D22:J22"/>
    <mergeCell ref="B1:J1"/>
    <mergeCell ref="B2:J2"/>
    <mergeCell ref="B3:J3"/>
    <mergeCell ref="E5:G5"/>
    <mergeCell ref="H5:J5"/>
  </mergeCells>
  <printOptions horizontalCentered="1"/>
  <pageMargins left="0.7" right="0.7" top="0.75" bottom="0.75" header="0.3" footer="0.3"/>
  <pageSetup scale="37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Control 2">
          <controlPr defaultSize="0" r:id="rId5">
            <anchor moveWithCells="1">
              <from>
                <xdr:col>9</xdr:col>
                <xdr:colOff>171450</xdr:colOff>
                <xdr:row>27</xdr:row>
                <xdr:rowOff>466725</xdr:rowOff>
              </from>
              <to>
                <xdr:col>9</xdr:col>
                <xdr:colOff>295275</xdr:colOff>
                <xdr:row>27</xdr:row>
                <xdr:rowOff>581025</xdr:rowOff>
              </to>
            </anchor>
          </controlPr>
        </control>
      </mc:Choice>
      <mc:Fallback>
        <control shapeId="5122" r:id="rId4" name="Control 2"/>
      </mc:Fallback>
    </mc:AlternateContent>
    <mc:AlternateContent xmlns:mc="http://schemas.openxmlformats.org/markup-compatibility/2006">
      <mc:Choice Requires="x14">
        <control shapeId="5121" r:id="rId6" name="Control 1">
          <controlPr defaultSize="0" r:id="rId5">
            <anchor moveWithCells="1">
              <from>
                <xdr:col>9</xdr:col>
                <xdr:colOff>171450</xdr:colOff>
                <xdr:row>27</xdr:row>
                <xdr:rowOff>466725</xdr:rowOff>
              </from>
              <to>
                <xdr:col>9</xdr:col>
                <xdr:colOff>295275</xdr:colOff>
                <xdr:row>27</xdr:row>
                <xdr:rowOff>581025</xdr:rowOff>
              </to>
            </anchor>
          </controlPr>
        </control>
      </mc:Choice>
      <mc:Fallback>
        <control shapeId="5121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 2021</vt:lpstr>
      <vt:lpstr>'3ER trim 2021'!Área_de_impresión</vt:lpstr>
      <vt:lpstr>'3ER trim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PLANEACION 1821</cp:lastModifiedBy>
  <cp:lastPrinted>2021-10-08T17:26:24Z</cp:lastPrinted>
  <dcterms:created xsi:type="dcterms:W3CDTF">2019-07-29T16:49:37Z</dcterms:created>
  <dcterms:modified xsi:type="dcterms:W3CDTF">2021-11-05T19:28:06Z</dcterms:modified>
</cp:coreProperties>
</file>