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4TO. TRIM\TESORERÍA 4T\"/>
    </mc:Choice>
  </mc:AlternateContent>
  <bookViews>
    <workbookView xWindow="-120" yWindow="-120" windowWidth="29040" windowHeight="15840"/>
  </bookViews>
  <sheets>
    <sheet name="4T 2022" sheetId="6" r:id="rId1"/>
  </sheets>
  <definedNames>
    <definedName name="_xlnm.Print_Area" localSheetId="0">'4T 2022'!$B$1:$J$121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6" l="1"/>
  <c r="C89" i="6"/>
  <c r="C40" i="6"/>
  <c r="C13" i="6"/>
  <c r="H29" i="6"/>
  <c r="H32" i="6"/>
  <c r="H42" i="6"/>
  <c r="H41" i="6"/>
  <c r="C35" i="6"/>
  <c r="H36" i="6"/>
  <c r="H82" i="6" l="1"/>
  <c r="H83" i="6"/>
  <c r="C81" i="6"/>
  <c r="C84" i="6" s="1"/>
  <c r="C76" i="6" l="1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C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C46" i="6"/>
  <c r="H45" i="6"/>
  <c r="C44" i="6"/>
  <c r="H43" i="6"/>
  <c r="H39" i="6"/>
  <c r="H38" i="6"/>
  <c r="H37" i="6"/>
  <c r="H34" i="6"/>
  <c r="H33" i="6"/>
  <c r="C30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C10" i="6"/>
  <c r="C78" i="6" s="1"/>
  <c r="C87" i="6"/>
  <c r="C93" i="6"/>
  <c r="C104" i="6"/>
  <c r="C106" i="6" s="1"/>
  <c r="C109" i="6"/>
  <c r="C111" i="6"/>
  <c r="C101" i="6" l="1"/>
</calcChain>
</file>

<file path=xl/sharedStrings.xml><?xml version="1.0" encoding="utf-8"?>
<sst xmlns="http://schemas.openxmlformats.org/spreadsheetml/2006/main" count="442" uniqueCount="178">
  <si>
    <t>METAS</t>
  </si>
  <si>
    <t>BENEFICIARIOS</t>
  </si>
  <si>
    <t>ENTIDAD</t>
  </si>
  <si>
    <t>LOCALIDAD</t>
  </si>
  <si>
    <t>CAMPECHE</t>
  </si>
  <si>
    <t>HECELCHAKÁN</t>
  </si>
  <si>
    <t>NA</t>
  </si>
  <si>
    <t>SEGURIDAD Y PROTECCIÓN CIUDADANA</t>
  </si>
  <si>
    <t>TOTAL FORTAMUN</t>
  </si>
  <si>
    <t xml:space="preserve">HECELCHAKÁN </t>
  </si>
  <si>
    <t>AGUA POTABLE Y ALCANTARILLADO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</si>
  <si>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</si>
  <si>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</si>
  <si>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</si>
  <si>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</si>
  <si>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</si>
  <si>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</si>
  <si>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</si>
  <si>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</si>
  <si>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>1 SERV</t>
  </si>
  <si>
    <t>TOTAL FISMDF:</t>
  </si>
  <si>
    <t>U9 INDIRECTOS</t>
  </si>
  <si>
    <t>SERVICIO DE ENERGÍA ELÉCTRICA</t>
  </si>
  <si>
    <t>C2</t>
  </si>
  <si>
    <t xml:space="preserve">PAGO DE DERECHOS DE AGUAS RESIDUALES EN EL MUNICIPIO DE HECELCHAKAN </t>
  </si>
  <si>
    <t xml:space="preserve">ADQUISICIÓN DE PINTURA PARA TRÁFICO (PARA SEÑALES DE PASO PEATONAL, GUARNICIONES, PREVENTIVAS, ASCENSO Y DESCENSO ) QUE AYUDARA A MEJORAR Y ORIENTAR LA CIRCULACIÓN DE VEHÍCULOS EN LA LOCALIDAD DE HECELCHAKÁN, MUNICIPIO DE HECELCHAKÁN </t>
  </si>
  <si>
    <t>PAGO DE PASIVOS</t>
  </si>
  <si>
    <t xml:space="preserve">PAGOS </t>
  </si>
  <si>
    <t>_______________________________________________ 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</si>
  <si>
    <t>MONTO FAIS 2022:</t>
  </si>
  <si>
    <t xml:space="preserve">SERVICIO DE ARRENDAMIENTO PURO SIN OPCIÓN DE COMPRA DE VEHÍCULOS  PARA SUPERVISIÓN DE OBRAS </t>
  </si>
  <si>
    <t>MONTO FORTAMUN 2022:</t>
  </si>
  <si>
    <t>MONTO FOPET 2022:</t>
  </si>
  <si>
    <t>MONTO FOPET-ADEFAS 2021:</t>
  </si>
  <si>
    <t>1 CONTRATO</t>
  </si>
  <si>
    <t>TOTAL FOPET-ADEFAS 2021</t>
  </si>
  <si>
    <t>TOTAL FOPET</t>
  </si>
  <si>
    <t>OBRAS</t>
  </si>
  <si>
    <t>SF PAVIMENTACIÓN</t>
  </si>
  <si>
    <t>REHABILITACIÓN DE REVESTIMIENTO CON CARPETA ASFÁLTICA DE CINCO CM DE ESPESOR EN LA CALLE TRECE ENTRE DIECISIETE Y SEIS LOCALIDAD CUMPICH MUNICIPIO DE HECELCHAKÁN</t>
  </si>
  <si>
    <t>REHABILITACIÓN CON DOBLE RIEGO DE SELLO EN LA CALLE DIECINUEVE ENTRE CATORCE Y DIEZ LOCALIDAD CUMPICH MUNICIPIO DE HECELCHAKÁN</t>
  </si>
  <si>
    <t>TF  FOMENTO A LA PRODUCCIÓN Y PRODUCTIVIDAD</t>
  </si>
  <si>
    <t>SC AGUA POTABLE</t>
  </si>
  <si>
    <t>REHABILITACIÓN DE RED O SISTEMA DE AGUA ENTUBADA EN HECELCHAKÁN LOCALIDAD DZITNUP POZO DOS</t>
  </si>
  <si>
    <t>REHABILITACIÓN DE RED O SISTEMA DE AGUA ENTUBADA EN HECELCHAKÁN LOCALIDAD HECELCHAKÁN POZO CINCO SAN ANTONIO</t>
  </si>
  <si>
    <t>REHABILITACIÓN DE INFRAESTRUCTURA AGRÍCOLA CAMINO SACACOSECHAS EN HECELCHAKÁN LOCALIDAD POCBOC ZONA DE PRODUCCIÓN CATZÍN</t>
  </si>
  <si>
    <t>REHABILITACIÓN DE RED O SISTEMA DE AGUA ENTUBADA EN HECELCHAKÁN LOCALIDAD HECELCHAKÁN POZO NUEVE SAN JUAN</t>
  </si>
  <si>
    <t>PRODIM</t>
  </si>
  <si>
    <t>________________________________________________                                                                                                       C.P. LUIS JORGE POOT MOO                                                                                            Tesorero Municipal</t>
  </si>
  <si>
    <t>CUMPICH</t>
  </si>
  <si>
    <t>POCBOC</t>
  </si>
  <si>
    <t>DZITNUP</t>
  </si>
  <si>
    <t>1500 ML</t>
  </si>
  <si>
    <t>1 POZO</t>
  </si>
  <si>
    <t>1,624 M2</t>
  </si>
  <si>
    <t>1,010 M2</t>
  </si>
  <si>
    <t>REHABILITACIÓN DE CALLE CON ASFALTO CON DOBLE RIEGO DE SELLO EN LA CALLE SIETE ENTRE TREINTA Y DIECISEIS EN HECELCHAKÁN LOCALIDAD HECELCHAKÁN BARRIO SAN JUAN</t>
  </si>
  <si>
    <t>1,940 M2</t>
  </si>
  <si>
    <t xml:space="preserve"> REHABILITACIÓN DE CALLE CON ASFALTO CON DOBLE RIEGO DE SELLO EN LA CALLE OCHO ENTRE NUEVE Y TRES EN HECELCHAKÁN LOCALIDAD HECELCHAKÁN BARRIO SAN JUAN</t>
  </si>
  <si>
    <t>850 M2</t>
  </si>
  <si>
    <t>REHABILITACIÓN DE CALLE CON ASFALTO CON DOBLE RIEGO DE SELLO EN LA CALLE TRES POR LA OCHO EN HECELCHAKÁN LOCALIDAD HECELCHAKÁN BARRIO SAN JUAN</t>
  </si>
  <si>
    <t xml:space="preserve"> 710 M2</t>
  </si>
  <si>
    <t>REHABILITACIÓN DE CALLE CON ASFALTO CON DOBLE RIEGO DE SELLO EN LA CALLE NUEVE ENTRE TREINTA Y DIECISÉIS EN HECELCHAKÁN LOCALIDAD HECELCHAKÁN BARRIO SAN JUAN</t>
  </si>
  <si>
    <t>REHABILITACIÓN DE PAVIMENTACIÓN CON DOBLE RIEGO DE SELLO EN LA CALLE VEINTICUATRO ENTRE ONCE Y DIECISIETE EN HECELCHAKÁN LOCALIDAD POCBOC</t>
  </si>
  <si>
    <t>535 M2</t>
  </si>
  <si>
    <t>REHABILITACIÓN DE PAVIMENTACIÓN CON DOBLE RIEGO DE SELLO EN LA CALLE VEINTISIETE ENTRE VEINTINUEVE Y VEINTIOCHO EN HECELCHAKÁN LOCALIDAD HECELCHAKÁN BARRIO SAN FRANCISCO</t>
  </si>
  <si>
    <t>567.60 M2</t>
  </si>
  <si>
    <t>REHABILITACIÓN DE PAVIMENTACIÓN CON DOBLE RIEGO DE SELLO EN LA CALLE CATORCE ENTRE NUEVE Y DIECISIETE EN HECELCHAKAN LOCALIDAD POCBOC</t>
  </si>
  <si>
    <t>2,540 M2</t>
  </si>
  <si>
    <t>REHABILITACIÓN DE PAVIMENTACIÓN CON CARPETA ASFÁLTICA DE CINCO CM DE ESPESOR EN LA CALLE QUINCE ENTRE DIECIOCHO Y VEINTIDÓS EN HECELCHAKÁN LOCALIDAD POMUCH BARRIO COLONIA NUEVA</t>
  </si>
  <si>
    <t>POMUCH</t>
  </si>
  <si>
    <t xml:space="preserve"> 1,400 M2</t>
  </si>
  <si>
    <t>REHABILITACIÓN DE PAVIMENTACIÓN CON DOBLE RIEGO DE SELLO EN LA CALLE TREINTA Y DOS ENTRE VEINTISIETE Y TREINTA EN HECELCHAKÁN LOCALIDAD HECELCHAKÁN BARRIO SAN FRANCISCO</t>
  </si>
  <si>
    <t>483 M2</t>
  </si>
  <si>
    <t>REHABILITACIÓN DE PAVIMENTACIÓN CON DOBLE RIEGO DE SELLO EN LA CALLE ONCE ENTRE CATORCE Y VEINTICUATRO EN HECELCHAKÁN LOCALIDAD POCBOC</t>
  </si>
  <si>
    <t>1,673 M2</t>
  </si>
  <si>
    <t>REHABILITACIÓN DE PAVIMENTACIÓN CON DOBLE RIEGO DE SELLO EN LA CALLE VEINTINUEVE A ENTRE VEINTIOCHO Y VEINTINUEVE EN HECELCHAKÁN LOCALIDAD HECELCHAKÁN BARRIO SAN FRANCISCO</t>
  </si>
  <si>
    <t>443 M2</t>
  </si>
  <si>
    <t>REHABILITACIÓN DE PAVIMENTACIÓN CON DOBLE RIEGO DE SELLO EN LA CALLE TRES ENTRE DOCE A Y CARRETERA FEDERAL EN HECELCHAKÁN LOCALIDAD POMUCH BARRIO VILLA LUCRECIA</t>
  </si>
  <si>
    <t>2,071.50 M2</t>
  </si>
  <si>
    <t>REHABILITACIÓN DE PAVIMENTACIÓN CON DOBLE RIEGO DE SELLO EN LA CALLE DOCE A ENTRE TRES Y DOCE EN HECELCHAKÁN LOCALIDAD POMUCH BARRIO VILLA LUCRECIA</t>
  </si>
  <si>
    <t>399.50 M2</t>
  </si>
  <si>
    <t>REHABILITACIÓN DE CAMINO SACA COSECHAS EN HECELCHAKÁN LOCALIDAD HECELCHAKÁN ZONA DE PRODUCCIÓN AGRÍCOLA NO. 24 JOBON WAS</t>
  </si>
  <si>
    <t>2,000 ML</t>
  </si>
  <si>
    <t>REHABILITACIÓN DE CAMINO SACA COSECHAS EN HECELCHAKÁN LOCALIDAD CUMPICH ZONA DE PRODUCCIÓN TZE CUMPICH</t>
  </si>
  <si>
    <t>4,000 ML</t>
  </si>
  <si>
    <t>SD ALCANTARILLADO</t>
  </si>
  <si>
    <t>CONSTRUCCIÓN DE POZO DE ABSORCIÓN EN LA CALLE VEINTICUATRO ENTRE VEINTICINCO Y VEINTISIETE EN HECELCHAKÁN LOCALIDAD HECELCHAKÁN BARRIO SAN FRANCISCO</t>
  </si>
  <si>
    <t>SG ELECTRIFICACIÓN</t>
  </si>
  <si>
    <t>AMPLIACIÓN DE ELECTRIFICACIÓN EN LA AGEB 0289 EN HECELCHAKÁN LOCALIDAD HECELCHAKÁN BARRIO SAN JUAN</t>
  </si>
  <si>
    <t>808 ML</t>
  </si>
  <si>
    <t>SH VIVIENDA</t>
  </si>
  <si>
    <t>CONSTRUCCIÓN DE TECHO FIRME PARA BENEFICIAR A LA AGEB 0433 EN HECELCHAKÁN LOCALIDAD HECELCHAKÁN BARRIO SAN FRANCISCO</t>
  </si>
  <si>
    <t>317.95 M2</t>
  </si>
  <si>
    <t>CONSTRUCCIÓN DE TECHO FIRME PARA BENEFICIAR A LA AGEB 0274 EN HECELCHAKÁN LOCALIDAD HECELCHAKÁN BARRIO SAN FRANCISCO</t>
  </si>
  <si>
    <t>42.64 M2</t>
  </si>
  <si>
    <t>CONSTRUCCIÓN DE TECHO FIRME PARA BENEFICIAR A LA AGEB 0429 EN HECELCHAKÁN LOCALIDAD HECELCHAKÁN BARRIO SAN ANTONIO</t>
  </si>
  <si>
    <t>277.78 M2</t>
  </si>
  <si>
    <t>CONSTRUCCIÓN DE TECHO FIRME PARA BENEFICIAR A LA AGEB 0448 EN HECELCHAKÁN LOCALIDAD HECELCHAKÁN BARRIO LA CONQUISTA</t>
  </si>
  <si>
    <t>317.71 M2</t>
  </si>
  <si>
    <t>CONSTRUCCIÓN DE TECHO FIRME PARA BENEFICIAR A LA AGEB 0467 EN HECELCHAKÁN LOCALIDAD HECELCHAKÁN BARRIO LA CONQUISTA</t>
  </si>
  <si>
    <t>95.20 M2</t>
  </si>
  <si>
    <t>CONSTRUCCIÓN DE TECHO FIRME PARA BENEFICIAR A LA AGEB 0471 EN HECELCHAKÁN LOCALIDAD HECELCHAKÁN BARRIO LA CONQUISTA</t>
  </si>
  <si>
    <t>63.85 M2</t>
  </si>
  <si>
    <t>CONSTRUCCIÓN DE TECHO FIRME PARA BENEFICIAR A LA AGEB 0452 EN HECELCHAKÁN LOCALIDAD HECELCHAKÁN BARRIO SAN JUAN</t>
  </si>
  <si>
    <t>906.74 M2</t>
  </si>
  <si>
    <t>CONSTRUCCIÓN DE CUARTOS DORMITORIO PARA BENEFICIAR A LA AGEB 0433 EN HECELCHAKÁN LOCALIDAD HECELCHAKÁN BARRIO SAN FRANCISCO</t>
  </si>
  <si>
    <t>4 CUARTOS</t>
  </si>
  <si>
    <t>CONSTRUCCIÓN DE CUARTOS DORMITORIO PARA BENEFICIAR A LA AGEB 0274 EN HECELCHAKÁN LOCALIDAD HECELCHAKÁN BARRIO SAN FRANCISCO</t>
  </si>
  <si>
    <t>CONSTRUCCIÓN DE CUARTOS DORMITORIO PARA BENEFICIAR A LA AGEB 0255 EN HECELCHAKÁN LOCALIDAD HECELCHAKÁN BARRIO SAN ANTONIO</t>
  </si>
  <si>
    <t>2 CUARTOS</t>
  </si>
  <si>
    <t>CONSTRUCCIÓN DE CUARTOS DORMITORIO PARA BENEFICIAR A LA AGEB 0429 EN HECELCHAKÁN LOCALIDAD HECELCHAKÁN BARRIO SAN ANTONIO</t>
  </si>
  <si>
    <t>CONSTRUCCIÓN DE CUARTOS DORMITORIO PARA BENEFICIAR A LA AGEB 0448 EN HECELCHAKÁN LOCALIDAD HECELCHAKÁN BARRIO LA CONQUISTA</t>
  </si>
  <si>
    <t>6 CUARTOS</t>
  </si>
  <si>
    <t>CONSTRUCCIÓN DE CUARTO DORMITORIO PARA BENEFICIAR A LA AGEB 0467 EN HECELCHAKÁN LOCALIDAD HECELCHAKÁN BARRIO LA CONQUISTA</t>
  </si>
  <si>
    <t>1 CUARTO</t>
  </si>
  <si>
    <t>CONSTRUCCIÓN DE CUARTOS DORMITORIO PARA BENEFICIAR A LA AGEB 0289 EN HECELCHAKÁN LOCALIDAD HECELCHAKÁN BARRIO SAN ELIAS</t>
  </si>
  <si>
    <t>CONSTRUCCIÓN DE CUARTOS DORMITORIO PARA BENEFICIAR A LA AGEB 0452 EN HECELCHAKÁN LOCALIDAD HECELCHAKÁN BARRIO SAN JUAN</t>
  </si>
  <si>
    <t>15 CUARTOS</t>
  </si>
  <si>
    <t>SE URBANIZACIÓN</t>
  </si>
  <si>
    <t>REHABILITACIÓN DE ALUMBRADO PÚBLICO EN HECELCHAKÁN LOCALIDAD CUMPICH</t>
  </si>
  <si>
    <t>26 LUMINARIAS</t>
  </si>
  <si>
    <t>REHABILITACIÓN DE ALUMBRADO PÚBLICO EN HECELCHAKÁN LOCALIDAD POCBOC</t>
  </si>
  <si>
    <t>38 LUMINARIAS</t>
  </si>
  <si>
    <t>REHABILITACIÓN DE ALUMBRADO PÚBLICO EN HECELCHAKÁN LOCALIDAD MONTEBELLO</t>
  </si>
  <si>
    <t>MONTEBELLO</t>
  </si>
  <si>
    <t>2 LUMINARIAS</t>
  </si>
  <si>
    <t>REHABILITACIÓN DE ALUMBRADO PÚBLICO EN HECELCHAKÁN LOCALIDAD ZODZIL</t>
  </si>
  <si>
    <t>ZODZIL</t>
  </si>
  <si>
    <t>7 LUMINARIAS</t>
  </si>
  <si>
    <t>REHABILITACIÓN DE ALUMBRADO PÚBLICO EN HECELCHAKÁN LOCALIDAD SANTA CRUZ</t>
  </si>
  <si>
    <t>SANTA CRUZ</t>
  </si>
  <si>
    <t>18 LUMINARIAS</t>
  </si>
  <si>
    <t>REHABILITACIÓN DE ALUMBRADO PÚBLICO EN HECELCHAKÁN LOCALIDAD POMUCH</t>
  </si>
  <si>
    <t>11 LUMINARIAS</t>
  </si>
  <si>
    <t>REHABILITACIÓN DE ALUMBRADO PÚBLICO EN HECELCHAKÁN LOCALIDAD DZOTCHÉN</t>
  </si>
  <si>
    <t>DZOTCHÉN</t>
  </si>
  <si>
    <t>21 LUMINARIAS</t>
  </si>
  <si>
    <t>REHABILITACIÓN DE ALUMBRADO PÚBLICO EN HECELCHAKÁN LOCALIDAD CHUNKANÁN</t>
  </si>
  <si>
    <t>CHUNKANÁN</t>
  </si>
  <si>
    <t>REHABILITACIÓN DE ALUMBRADO PÚBLICO EN HECELCHAKÁN LOCALIDAD BLANCA FLOR</t>
  </si>
  <si>
    <t>BLANCA FLOR</t>
  </si>
  <si>
    <t>4 LUMINARIAS</t>
  </si>
  <si>
    <t>REHABILITACIÓN DE ALUMBRADO PUBLICO EN HECELCHAKÁN LOCALIDAD DZITNUP</t>
  </si>
  <si>
    <t>32 LUMINARIAS</t>
  </si>
  <si>
    <t>REHABILITACIÓN DE ALUMBRADO PUBLICO EN HECELCHAKÁN LOCALIDAD HECELCHAKÁN</t>
  </si>
  <si>
    <t>114 LUMINARIAS</t>
  </si>
  <si>
    <t>REHABILITACION DE ALUMBRADO PUBLICO EN HECELCHAKÁN LOCALIDAD NOHALAL</t>
  </si>
  <si>
    <t>NOHALAL</t>
  </si>
  <si>
    <t>20 LUMINARIAS</t>
  </si>
  <si>
    <t>AMPLIACIÓN DE ALUMBRADO PÚBLICO EN HECELCHAKÁN LOCALIDAD HECELCHAKÁN</t>
  </si>
  <si>
    <t>27 POSTES</t>
  </si>
  <si>
    <t>ADQUISICIÓN DE MOBILIARIO, EQUIPOS DE CÓMPUTO E IMPRESORAS MULTIFUNCIONALES</t>
  </si>
  <si>
    <t>PAGO DE LLANTAS PARA PATRULLAS Y CUATRIMOTOS DE SEGURIDAD PÚBLICA DEL MUNICIPIO DE HECELCHAKÁN</t>
  </si>
  <si>
    <t>DOTACIÒN DE COMBUSTIBLE PARA EL PROGRAMA DE SEGURIDAD PUBLICA DE PÙBLICA EN EL MUNICIPIO DE HECELCHAKÁN</t>
  </si>
  <si>
    <t>LITROS</t>
  </si>
  <si>
    <t>MONTO FISE 2022:</t>
  </si>
  <si>
    <t>TOTAL FISE:</t>
  </si>
  <si>
    <t>CONSTRUCCIÓN DE GUARNICIONES Y BANQUETAS EN EL MUNICIPIO DE HECELCHAKÁN</t>
  </si>
  <si>
    <t>3553.3 M2</t>
  </si>
  <si>
    <t>1150 M2</t>
  </si>
  <si>
    <t>REHABILITACIÓN DE CALLE CON ASFALTO EN EL MUNICIPIO DE HECELCHAKÁN EN LA LOCALIDAD CUMPICH</t>
  </si>
  <si>
    <t xml:space="preserve"> REHABILITACIÓN DE RED O SISTEMA DE AGUA ENTUBADA EN HECELCHAKÁN LOCALIDAD HECELCHAKÁN POZO SIETE SAN ANTONIO</t>
  </si>
  <si>
    <t>CONSTRUCCIÓN DE POZO DE ABSORCIÓN EN LA CALLE QUINCE ENTRE VEINTE Y VEINTIDÓS EN HECELCHAKAN LOCALIDAD POMUCH BARRIO COLONIA NUEVA</t>
  </si>
  <si>
    <t>CONSTRUCCIÓN DE POZO DE ABSORCIÓN EN LA CALLE DOCE ENTRE VEINTITRÉS Y CALLE VEINTISIETE EN HECELCHAKÁN LOCALIDAD POMUCH BARRIO BENITO JUÁREZ</t>
  </si>
  <si>
    <t>REHABILITACIÓN DE CAMINO SACA COSECHAS EN HECELCHAKÁN LOCALIDAD NOHALAL ZONA DE PRODUCCIÓN ESTRELLA</t>
  </si>
  <si>
    <t>3,000 ML</t>
  </si>
  <si>
    <t>REHABILITACIÓN DE PAVIMENTACIÓN CON CARPETA ASFÁLTICA DE CINCO CM DE ESPESOR EN LA CALLE TRECE ENTRE DIECIOCHO Y CARRETERA FEDERAL EN HECELCHAKÁN LOCALIDAD HECELCHAKÁN BARRIO LA CONQUISTA</t>
  </si>
  <si>
    <t>3,602.60 M2</t>
  </si>
  <si>
    <t>TRANSFERENCIA</t>
  </si>
  <si>
    <t>ADQUISICIÓN</t>
  </si>
  <si>
    <t>PRODDER PROGRAMA DE DEVOLUCIÓN DE DERECHOS</t>
  </si>
  <si>
    <t>ADQUISICIÓN DE HIPOCLORITO PARA CLORACIÓN DE BOMBAS DE AGUA POTABLE DEL MUNICIPIO DE HECELCHAKÁN</t>
  </si>
  <si>
    <t>ADQUISICIÓN DE REFACCIONES PARA MANTENIMIENTO DE LAS PATRULLAS DE SEGURIDAD PÚBLICA DEL MUNICIPIO DE HECELCHAKÁN</t>
  </si>
  <si>
    <t>DOTACIÓN DE UNIFORMES PARA EL PERSONAL DE LA POLICIA MUNICIPAL EN EL MUNICIPIO DE HECELCHAKÁN</t>
  </si>
  <si>
    <t>Programas y Proyectos de Inversión al Cuarto Trimestre 2022 (del 1 de Enero al 31 de Diciembre de 2022)</t>
  </si>
  <si>
    <t>6 CONTRATOS</t>
  </si>
  <si>
    <t>PAGO DE ENERGÍA ELECTRICA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</si>
</sst>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\$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03">
    <xf numFmtId="0" fontId="0" fillId="0" borderId="0" xfId="0"/>
    <xf numFmtId="0" fontId="4" fillId="0" borderId="0" xfId="2" applyFont="1" applyAlignment="1">
      <alignment vertical="center" wrapText="1"/>
    </xf>
    <xf numFmtId="0" fontId="4" fillId="0" borderId="0" xfId="2" applyFont="1" applyFill="1" applyAlignment="1">
      <alignment vertical="center" wrapText="1"/>
    </xf>
    <xf numFmtId="164" fontId="8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vertical="center" wrapText="1"/>
    </xf>
    <xf numFmtId="0" fontId="2" fillId="0" borderId="0" xfId="2" applyAlignment="1">
      <alignment vertical="center" wrapText="1"/>
    </xf>
    <xf numFmtId="0" fontId="12" fillId="0" borderId="0" xfId="0" applyFont="1"/>
    <xf numFmtId="0" fontId="2" fillId="0" borderId="0" xfId="2" applyFill="1" applyAlignment="1">
      <alignment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Border="1" applyAlignment="1">
      <alignment horizontal="center"/>
    </xf>
    <xf numFmtId="0" fontId="15" fillId="0" borderId="0" xfId="0" applyFont="1"/>
    <xf numFmtId="0" fontId="17" fillId="0" borderId="0" xfId="2" applyFont="1" applyAlignment="1">
      <alignment horizontal="center" vertical="center" wrapText="1"/>
    </xf>
    <xf numFmtId="44" fontId="17" fillId="0" borderId="0" xfId="2" applyNumberFormat="1" applyFont="1" applyBorder="1" applyAlignment="1">
      <alignment horizontal="center" vertical="center" wrapText="1"/>
    </xf>
    <xf numFmtId="0" fontId="22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6" fillId="0" borderId="0" xfId="0" applyFont="1"/>
    <xf numFmtId="44" fontId="21" fillId="0" borderId="1" xfId="1" applyFont="1" applyFill="1" applyBorder="1" applyAlignment="1">
      <alignment vertical="center"/>
    </xf>
    <xf numFmtId="0" fontId="2" fillId="0" borderId="0" xfId="2" applyFont="1" applyBorder="1" applyAlignment="1">
      <alignment vertical="center" wrapText="1"/>
    </xf>
    <xf numFmtId="0" fontId="24" fillId="0" borderId="1" xfId="2" applyFont="1" applyFill="1" applyBorder="1" applyAlignment="1">
      <alignment vertical="center" wrapText="1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" fontId="6" fillId="0" borderId="1" xfId="0" applyNumberFormat="1" applyFont="1" applyFill="1" applyBorder="1" applyAlignment="1">
      <alignment horizontal="center" vertical="center" wrapText="1"/>
    </xf>
    <xf numFmtId="44" fontId="21" fillId="0" borderId="1" xfId="0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 wrapText="1"/>
    </xf>
    <xf numFmtId="44" fontId="22" fillId="0" borderId="0" xfId="0" applyNumberFormat="1" applyFont="1"/>
    <xf numFmtId="16" fontId="25" fillId="0" borderId="1" xfId="0" applyNumberFormat="1" applyFont="1" applyFill="1" applyBorder="1" applyAlignment="1">
      <alignment horizontal="center" vertical="center" wrapText="1"/>
    </xf>
    <xf numFmtId="0" fontId="20" fillId="2" borderId="10" xfId="2" applyFont="1" applyFill="1" applyBorder="1" applyAlignment="1">
      <alignment horizontal="center" vertical="center" wrapText="1"/>
    </xf>
    <xf numFmtId="44" fontId="20" fillId="2" borderId="1" xfId="1" applyFont="1" applyFill="1" applyBorder="1" applyAlignment="1">
      <alignment horizontal="right" vertical="center" wrapText="1"/>
    </xf>
    <xf numFmtId="0" fontId="9" fillId="0" borderId="0" xfId="2" applyFont="1" applyFill="1" applyBorder="1" applyAlignment="1">
      <alignment vertical="center" wrapText="1"/>
    </xf>
    <xf numFmtId="44" fontId="20" fillId="2" borderId="1" xfId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4" fontId="8" fillId="0" borderId="11" xfId="2" applyNumberFormat="1" applyFont="1" applyFill="1" applyBorder="1" applyAlignment="1">
      <alignment vertical="center" wrapText="1"/>
    </xf>
    <xf numFmtId="44" fontId="20" fillId="2" borderId="11" xfId="1" applyFont="1" applyFill="1" applyBorder="1" applyAlignment="1">
      <alignment horizontal="right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0" borderId="10" xfId="2" applyFont="1" applyFill="1" applyBorder="1" applyAlignment="1">
      <alignment vertical="center" wrapText="1"/>
    </xf>
    <xf numFmtId="0" fontId="24" fillId="0" borderId="10" xfId="2" applyFont="1" applyFill="1" applyBorder="1" applyAlignment="1">
      <alignment vertical="center" wrapText="1"/>
    </xf>
    <xf numFmtId="4" fontId="7" fillId="0" borderId="1" xfId="2" applyNumberFormat="1" applyFont="1" applyFill="1" applyBorder="1" applyAlignment="1">
      <alignment horizontal="center" vertical="center" wrapText="1"/>
    </xf>
    <xf numFmtId="3" fontId="7" fillId="0" borderId="12" xfId="2" applyNumberFormat="1" applyFont="1" applyFill="1" applyBorder="1" applyAlignment="1">
      <alignment horizontal="center" vertical="center" wrapText="1"/>
    </xf>
    <xf numFmtId="3" fontId="7" fillId="0" borderId="13" xfId="2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top" wrapText="1"/>
    </xf>
    <xf numFmtId="44" fontId="21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top" wrapTex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16" fontId="22" fillId="0" borderId="1" xfId="0" applyNumberFormat="1" applyFont="1" applyFill="1" applyBorder="1" applyAlignment="1">
      <alignment horizontal="center" vertical="center" wrapText="1"/>
    </xf>
    <xf numFmtId="44" fontId="8" fillId="0" borderId="1" xfId="1" applyFont="1" applyFill="1" applyBorder="1" applyAlignment="1">
      <alignment vertical="center"/>
    </xf>
    <xf numFmtId="44" fontId="8" fillId="0" borderId="1" xfId="0" applyNumberFormat="1" applyFont="1" applyFill="1" applyBorder="1" applyAlignment="1">
      <alignment vertical="center"/>
    </xf>
    <xf numFmtId="0" fontId="24" fillId="0" borderId="1" xfId="2" applyFont="1" applyFill="1" applyBorder="1" applyAlignment="1">
      <alignment horizontal="center" vertical="center" wrapText="1"/>
    </xf>
    <xf numFmtId="0" fontId="19" fillId="3" borderId="9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44" fontId="20" fillId="3" borderId="10" xfId="1" applyFont="1" applyFill="1" applyBorder="1" applyAlignment="1">
      <alignment vertical="center" wrapText="1"/>
    </xf>
    <xf numFmtId="44" fontId="20" fillId="3" borderId="1" xfId="1" applyFont="1" applyFill="1" applyBorder="1" applyAlignment="1">
      <alignment vertical="center" wrapText="1"/>
    </xf>
    <xf numFmtId="0" fontId="18" fillId="3" borderId="16" xfId="2" applyFont="1" applyFill="1" applyBorder="1" applyAlignment="1">
      <alignment horizontal="center" vertical="center" wrapText="1"/>
    </xf>
    <xf numFmtId="44" fontId="11" fillId="3" borderId="16" xfId="2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2" fillId="0" borderId="11" xfId="0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11" fillId="3" borderId="0" xfId="2" applyFont="1" applyFill="1" applyBorder="1" applyAlignment="1">
      <alignment horizontal="center" vertical="center" wrapText="1"/>
    </xf>
    <xf numFmtId="44" fontId="11" fillId="3" borderId="0" xfId="2" applyNumberFormat="1" applyFont="1" applyFill="1" applyBorder="1" applyAlignment="1">
      <alignment horizontal="center" vertical="center" wrapText="1"/>
    </xf>
    <xf numFmtId="0" fontId="18" fillId="3" borderId="2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3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26" fillId="0" borderId="0" xfId="2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14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20" fillId="3" borderId="4" xfId="2" applyFont="1" applyFill="1" applyBorder="1" applyAlignment="1">
      <alignment horizontal="center" vertical="center" wrapText="1"/>
    </xf>
    <xf numFmtId="0" fontId="20" fillId="3" borderId="5" xfId="2" applyFont="1" applyFill="1" applyBorder="1" applyAlignment="1">
      <alignment horizontal="center" vertical="center" wrapText="1"/>
    </xf>
    <xf numFmtId="0" fontId="20" fillId="3" borderId="6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11" xfId="2" applyFont="1" applyFill="1" applyBorder="1" applyAlignment="1">
      <alignment horizontal="center" vertical="center" wrapText="1"/>
    </xf>
    <xf numFmtId="0" fontId="20" fillId="2" borderId="12" xfId="2" applyFont="1" applyFill="1" applyBorder="1" applyAlignment="1">
      <alignment horizontal="center" vertical="center" wrapText="1"/>
    </xf>
    <xf numFmtId="0" fontId="20" fillId="2" borderId="13" xfId="2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34102</xdr:colOff>
      <xdr:row>0</xdr:row>
      <xdr:rowOff>152400</xdr:rowOff>
    </xdr:from>
    <xdr:ext cx="1150462" cy="130192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102" y="152400"/>
          <a:ext cx="1150462" cy="1301929"/>
        </a:xfrm>
        <a:prstGeom prst="rect">
          <a:avLst/>
        </a:prstGeom>
      </xdr:spPr>
    </xdr:pic>
    <xdr:clientData/>
  </xdr:oneCellAnchor>
  <xdr:twoCellAnchor editAs="oneCell">
    <xdr:from>
      <xdr:col>8</xdr:col>
      <xdr:colOff>838200</xdr:colOff>
      <xdr:row>0</xdr:row>
      <xdr:rowOff>1</xdr:rowOff>
    </xdr:from>
    <xdr:to>
      <xdr:col>9</xdr:col>
      <xdr:colOff>1144485</xdr:colOff>
      <xdr:row>2</xdr:row>
      <xdr:rowOff>311729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200" y="1"/>
          <a:ext cx="1369910" cy="1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3"/>
  <sheetViews>
    <sheetView tabSelected="1" topLeftCell="A109" zoomScale="55" zoomScaleNormal="55" workbookViewId="0">
      <selection activeCell="A114" sqref="A114:XFD121"/>
    </sheetView>
  </sheetViews>
  <sheetFormatPr baseColWidth="10" defaultColWidth="11.42578125" defaultRowHeight="12.75"/>
  <cols>
    <col min="1" max="1" width="11.42578125" style="12"/>
    <col min="2" max="2" width="93.42578125" style="12" customWidth="1"/>
    <col min="3" max="3" width="34" style="12" customWidth="1"/>
    <col min="4" max="4" width="18.28515625" style="12" customWidth="1"/>
    <col min="5" max="5" width="27" style="12" customWidth="1"/>
    <col min="6" max="6" width="30.42578125" style="12" customWidth="1"/>
    <col min="7" max="7" width="15.5703125" style="12" customWidth="1"/>
    <col min="8" max="8" width="17" style="12" customWidth="1"/>
    <col min="9" max="9" width="16" style="12" customWidth="1"/>
    <col min="10" max="10" width="17.7109375" style="12" customWidth="1"/>
    <col min="11" max="11" width="11.7109375" style="12" bestFit="1" customWidth="1"/>
    <col min="12" max="16384" width="11.42578125" style="12"/>
  </cols>
  <sheetData>
    <row r="1" spans="1:10" s="1" customFormat="1" ht="45" customHeight="1">
      <c r="B1" s="76" t="s">
        <v>11</v>
      </c>
      <c r="C1" s="76"/>
      <c r="D1" s="76"/>
      <c r="E1" s="76"/>
      <c r="F1" s="76"/>
      <c r="G1" s="76"/>
      <c r="H1" s="76"/>
      <c r="I1" s="76"/>
      <c r="J1" s="76"/>
    </row>
    <row r="2" spans="1:10" s="1" customFormat="1" ht="25.5" customHeight="1">
      <c r="B2" s="77"/>
      <c r="C2" s="77"/>
      <c r="D2" s="77"/>
      <c r="E2" s="77"/>
      <c r="F2" s="77"/>
      <c r="G2" s="77"/>
      <c r="H2" s="77"/>
      <c r="I2" s="77"/>
      <c r="J2" s="77"/>
    </row>
    <row r="3" spans="1:10" s="1" customFormat="1" ht="45.75" customHeight="1">
      <c r="B3" s="78" t="s">
        <v>175</v>
      </c>
      <c r="C3" s="78"/>
      <c r="D3" s="78"/>
      <c r="E3" s="78"/>
      <c r="F3" s="78"/>
      <c r="G3" s="78"/>
      <c r="H3" s="78"/>
      <c r="I3" s="78"/>
      <c r="J3" s="78"/>
    </row>
    <row r="4" spans="1:10" s="1" customFormat="1" ht="24" customHeight="1">
      <c r="B4" s="40"/>
      <c r="C4" s="40"/>
      <c r="D4" s="40"/>
      <c r="E4" s="40"/>
      <c r="F4" s="40"/>
      <c r="G4" s="40"/>
      <c r="H4" s="40"/>
      <c r="I4" s="40"/>
      <c r="J4" s="40"/>
    </row>
    <row r="5" spans="1:10" s="1" customFormat="1" ht="34.5" customHeight="1">
      <c r="B5" s="2"/>
      <c r="C5" s="2"/>
      <c r="D5" s="2"/>
      <c r="E5" s="85" t="s">
        <v>29</v>
      </c>
      <c r="F5" s="85"/>
      <c r="G5" s="85"/>
      <c r="H5" s="86">
        <v>46681100</v>
      </c>
      <c r="I5" s="86"/>
      <c r="J5" s="86"/>
    </row>
    <row r="6" spans="1:10" s="1" customFormat="1" ht="34.5" customHeight="1" thickBot="1">
      <c r="B6" s="2"/>
      <c r="C6" s="2"/>
      <c r="D6" s="2"/>
      <c r="E6" s="2"/>
      <c r="F6" s="19"/>
      <c r="G6" s="19"/>
      <c r="H6" s="20"/>
      <c r="I6" s="20"/>
      <c r="J6" s="2"/>
    </row>
    <row r="7" spans="1:10" s="1" customFormat="1" ht="30.75" customHeight="1" thickBot="1">
      <c r="B7" s="87" t="s">
        <v>12</v>
      </c>
      <c r="C7" s="89" t="s">
        <v>13</v>
      </c>
      <c r="D7" s="87" t="s">
        <v>2</v>
      </c>
      <c r="E7" s="87" t="s">
        <v>14</v>
      </c>
      <c r="F7" s="87" t="s">
        <v>3</v>
      </c>
      <c r="G7" s="89" t="s">
        <v>0</v>
      </c>
      <c r="H7" s="96" t="s">
        <v>1</v>
      </c>
      <c r="I7" s="97"/>
      <c r="J7" s="98"/>
    </row>
    <row r="8" spans="1:10" s="1" customFormat="1" ht="26.25" customHeight="1" thickBot="1">
      <c r="B8" s="88"/>
      <c r="C8" s="90"/>
      <c r="D8" s="88"/>
      <c r="E8" s="88"/>
      <c r="F8" s="88"/>
      <c r="G8" s="90"/>
      <c r="H8" s="67" t="s">
        <v>15</v>
      </c>
      <c r="I8" s="67" t="s">
        <v>16</v>
      </c>
      <c r="J8" s="67" t="s">
        <v>17</v>
      </c>
    </row>
    <row r="9" spans="1:10" s="1" customFormat="1" ht="31.5" customHeight="1">
      <c r="B9" s="99" t="s">
        <v>18</v>
      </c>
      <c r="C9" s="99"/>
      <c r="D9" s="99"/>
      <c r="E9" s="99"/>
      <c r="F9" s="99"/>
      <c r="G9" s="99"/>
      <c r="H9" s="99"/>
      <c r="I9" s="99"/>
      <c r="J9" s="99"/>
    </row>
    <row r="10" spans="1:10" s="1" customFormat="1" ht="27.75" customHeight="1">
      <c r="B10" s="36" t="s">
        <v>21</v>
      </c>
      <c r="C10" s="37">
        <f>SUM(C11:C12)</f>
        <v>1399772</v>
      </c>
      <c r="D10" s="49"/>
      <c r="E10" s="49"/>
      <c r="F10" s="49"/>
      <c r="G10" s="49"/>
      <c r="H10" s="49"/>
      <c r="I10" s="49"/>
      <c r="J10" s="49"/>
    </row>
    <row r="11" spans="1:10" s="6" customFormat="1" ht="51" customHeight="1">
      <c r="A11" s="38"/>
      <c r="B11" s="5" t="s">
        <v>30</v>
      </c>
      <c r="C11" s="3">
        <v>1399772</v>
      </c>
      <c r="D11" s="4" t="s">
        <v>4</v>
      </c>
      <c r="E11" s="4" t="s">
        <v>5</v>
      </c>
      <c r="F11" s="5" t="s">
        <v>5</v>
      </c>
      <c r="G11" s="4" t="s">
        <v>19</v>
      </c>
      <c r="H11" s="4" t="s">
        <v>6</v>
      </c>
      <c r="I11" s="4" t="s">
        <v>6</v>
      </c>
      <c r="J11" s="4" t="s">
        <v>6</v>
      </c>
    </row>
    <row r="12" spans="1:10" s="6" customFormat="1" ht="38.25" customHeight="1">
      <c r="B12" s="100" t="s">
        <v>37</v>
      </c>
      <c r="C12" s="101"/>
      <c r="D12" s="101"/>
      <c r="E12" s="101"/>
      <c r="F12" s="101"/>
      <c r="G12" s="101"/>
      <c r="H12" s="101"/>
      <c r="I12" s="101"/>
      <c r="J12" s="102"/>
    </row>
    <row r="13" spans="1:10" s="1" customFormat="1" ht="33.75" customHeight="1">
      <c r="B13" s="36" t="s">
        <v>38</v>
      </c>
      <c r="C13" s="37">
        <f>SUM(C14:C29)</f>
        <v>15219418.140000001</v>
      </c>
      <c r="D13" s="94"/>
      <c r="E13" s="95"/>
      <c r="F13" s="95"/>
      <c r="G13" s="95"/>
      <c r="H13" s="95"/>
      <c r="I13" s="95"/>
      <c r="J13" s="95"/>
    </row>
    <row r="14" spans="1:10" s="1" customFormat="1" ht="65.25" customHeight="1">
      <c r="B14" s="27" t="s">
        <v>39</v>
      </c>
      <c r="C14" s="41">
        <v>1298690.5</v>
      </c>
      <c r="D14" s="4" t="s">
        <v>4</v>
      </c>
      <c r="E14" s="4" t="s">
        <v>5</v>
      </c>
      <c r="F14" s="4" t="s">
        <v>49</v>
      </c>
      <c r="G14" s="4" t="s">
        <v>54</v>
      </c>
      <c r="H14" s="4">
        <v>1684</v>
      </c>
      <c r="I14" s="4">
        <v>674</v>
      </c>
      <c r="J14" s="4">
        <v>1010</v>
      </c>
    </row>
    <row r="15" spans="1:10" s="1" customFormat="1" ht="54.75" customHeight="1">
      <c r="B15" s="27" t="s">
        <v>40</v>
      </c>
      <c r="C15" s="41">
        <v>573431.77</v>
      </c>
      <c r="D15" s="4" t="s">
        <v>4</v>
      </c>
      <c r="E15" s="4" t="s">
        <v>5</v>
      </c>
      <c r="F15" s="4" t="s">
        <v>49</v>
      </c>
      <c r="G15" s="4" t="s">
        <v>55</v>
      </c>
      <c r="H15" s="4">
        <v>1684</v>
      </c>
      <c r="I15" s="4">
        <v>674</v>
      </c>
      <c r="J15" s="4">
        <v>1010</v>
      </c>
    </row>
    <row r="16" spans="1:10" s="1" customFormat="1" ht="54.75" customHeight="1">
      <c r="B16" s="50" t="s">
        <v>56</v>
      </c>
      <c r="C16" s="41">
        <v>1207164.67</v>
      </c>
      <c r="D16" s="4" t="s">
        <v>4</v>
      </c>
      <c r="E16" s="4" t="s">
        <v>5</v>
      </c>
      <c r="F16" s="4" t="s">
        <v>5</v>
      </c>
      <c r="G16" s="51" t="s">
        <v>57</v>
      </c>
      <c r="H16" s="4">
        <f>+I16+J16</f>
        <v>1000</v>
      </c>
      <c r="I16" s="4">
        <v>450</v>
      </c>
      <c r="J16" s="4">
        <v>550</v>
      </c>
    </row>
    <row r="17" spans="2:10" s="1" customFormat="1" ht="54.75" customHeight="1">
      <c r="B17" s="50" t="s">
        <v>58</v>
      </c>
      <c r="C17" s="41">
        <v>526928.94999999995</v>
      </c>
      <c r="D17" s="4" t="s">
        <v>4</v>
      </c>
      <c r="E17" s="4" t="s">
        <v>5</v>
      </c>
      <c r="F17" s="4" t="s">
        <v>5</v>
      </c>
      <c r="G17" s="4" t="s">
        <v>59</v>
      </c>
      <c r="H17" s="4">
        <f t="shared" ref="H17:H29" si="0">+I17+J17</f>
        <v>500</v>
      </c>
      <c r="I17" s="4">
        <v>200</v>
      </c>
      <c r="J17" s="4">
        <v>300</v>
      </c>
    </row>
    <row r="18" spans="2:10" s="1" customFormat="1" ht="54.75" customHeight="1">
      <c r="B18" s="50" t="s">
        <v>60</v>
      </c>
      <c r="C18" s="41">
        <v>442950.9</v>
      </c>
      <c r="D18" s="4" t="s">
        <v>4</v>
      </c>
      <c r="E18" s="4" t="s">
        <v>5</v>
      </c>
      <c r="F18" s="4" t="s">
        <v>5</v>
      </c>
      <c r="G18" s="4" t="s">
        <v>61</v>
      </c>
      <c r="H18" s="4">
        <f t="shared" si="0"/>
        <v>500</v>
      </c>
      <c r="I18" s="4">
        <v>200</v>
      </c>
      <c r="J18" s="4">
        <v>300</v>
      </c>
    </row>
    <row r="19" spans="2:10" s="1" customFormat="1" ht="54.75" customHeight="1">
      <c r="B19" s="50" t="s">
        <v>62</v>
      </c>
      <c r="C19" s="41">
        <v>1203981.7</v>
      </c>
      <c r="D19" s="4" t="s">
        <v>4</v>
      </c>
      <c r="E19" s="4" t="s">
        <v>5</v>
      </c>
      <c r="F19" s="4" t="s">
        <v>5</v>
      </c>
      <c r="G19" s="4" t="s">
        <v>57</v>
      </c>
      <c r="H19" s="4">
        <f t="shared" si="0"/>
        <v>1000</v>
      </c>
      <c r="I19" s="4">
        <v>450</v>
      </c>
      <c r="J19" s="4">
        <v>550</v>
      </c>
    </row>
    <row r="20" spans="2:10" s="1" customFormat="1" ht="54.75" customHeight="1">
      <c r="B20" s="50" t="s">
        <v>63</v>
      </c>
      <c r="C20" s="41">
        <v>339515.33</v>
      </c>
      <c r="D20" s="4" t="s">
        <v>4</v>
      </c>
      <c r="E20" s="4" t="s">
        <v>5</v>
      </c>
      <c r="F20" s="4" t="s">
        <v>50</v>
      </c>
      <c r="G20" s="4" t="s">
        <v>64</v>
      </c>
      <c r="H20" s="4">
        <f t="shared" si="0"/>
        <v>902</v>
      </c>
      <c r="I20" s="4">
        <v>602</v>
      </c>
      <c r="J20" s="4">
        <v>300</v>
      </c>
    </row>
    <row r="21" spans="2:10" s="1" customFormat="1" ht="54.75" customHeight="1">
      <c r="B21" s="50" t="s">
        <v>65</v>
      </c>
      <c r="C21" s="41">
        <v>350257.49</v>
      </c>
      <c r="D21" s="4" t="s">
        <v>4</v>
      </c>
      <c r="E21" s="4" t="s">
        <v>5</v>
      </c>
      <c r="F21" s="4" t="s">
        <v>5</v>
      </c>
      <c r="G21" s="4" t="s">
        <v>66</v>
      </c>
      <c r="H21" s="4">
        <f t="shared" si="0"/>
        <v>1000</v>
      </c>
      <c r="I21" s="4">
        <v>450</v>
      </c>
      <c r="J21" s="4">
        <v>550</v>
      </c>
    </row>
    <row r="22" spans="2:10" s="1" customFormat="1" ht="54.75" customHeight="1">
      <c r="B22" s="50" t="s">
        <v>67</v>
      </c>
      <c r="C22" s="41">
        <v>1647645.3</v>
      </c>
      <c r="D22" s="4" t="s">
        <v>4</v>
      </c>
      <c r="E22" s="4" t="s">
        <v>5</v>
      </c>
      <c r="F22" s="4" t="s">
        <v>50</v>
      </c>
      <c r="G22" s="4" t="s">
        <v>68</v>
      </c>
      <c r="H22" s="4">
        <f t="shared" si="0"/>
        <v>1505</v>
      </c>
      <c r="I22" s="4">
        <v>602</v>
      </c>
      <c r="J22" s="4">
        <v>903</v>
      </c>
    </row>
    <row r="23" spans="2:10" s="1" customFormat="1" ht="67.5" customHeight="1">
      <c r="B23" s="50" t="s">
        <v>69</v>
      </c>
      <c r="C23" s="41">
        <v>1278012.6200000001</v>
      </c>
      <c r="D23" s="4" t="s">
        <v>4</v>
      </c>
      <c r="E23" s="4" t="s">
        <v>5</v>
      </c>
      <c r="F23" s="4" t="s">
        <v>70</v>
      </c>
      <c r="G23" s="4" t="s">
        <v>71</v>
      </c>
      <c r="H23" s="4">
        <f t="shared" si="0"/>
        <v>1000</v>
      </c>
      <c r="I23" s="4">
        <v>450</v>
      </c>
      <c r="J23" s="4">
        <v>550</v>
      </c>
    </row>
    <row r="24" spans="2:10" s="1" customFormat="1" ht="64.5" customHeight="1">
      <c r="B24" s="50" t="s">
        <v>72</v>
      </c>
      <c r="C24" s="41">
        <v>375673.97</v>
      </c>
      <c r="D24" s="4" t="s">
        <v>4</v>
      </c>
      <c r="E24" s="4" t="s">
        <v>5</v>
      </c>
      <c r="F24" s="4" t="s">
        <v>5</v>
      </c>
      <c r="G24" s="4" t="s">
        <v>73</v>
      </c>
      <c r="H24" s="4">
        <f t="shared" si="0"/>
        <v>1000</v>
      </c>
      <c r="I24" s="4">
        <v>450</v>
      </c>
      <c r="J24" s="4">
        <v>550</v>
      </c>
    </row>
    <row r="25" spans="2:10" s="1" customFormat="1" ht="54.75" customHeight="1">
      <c r="B25" s="50" t="s">
        <v>74</v>
      </c>
      <c r="C25" s="41">
        <v>1051876.2</v>
      </c>
      <c r="D25" s="4" t="s">
        <v>4</v>
      </c>
      <c r="E25" s="4" t="s">
        <v>5</v>
      </c>
      <c r="F25" s="4" t="s">
        <v>50</v>
      </c>
      <c r="G25" s="4" t="s">
        <v>75</v>
      </c>
      <c r="H25" s="4">
        <f t="shared" si="0"/>
        <v>1505</v>
      </c>
      <c r="I25" s="4">
        <v>602</v>
      </c>
      <c r="J25" s="4">
        <v>903</v>
      </c>
    </row>
    <row r="26" spans="2:10" s="1" customFormat="1" ht="78" customHeight="1">
      <c r="B26" s="50" t="s">
        <v>76</v>
      </c>
      <c r="C26" s="41">
        <v>271713.94</v>
      </c>
      <c r="D26" s="4" t="s">
        <v>4</v>
      </c>
      <c r="E26" s="4" t="s">
        <v>5</v>
      </c>
      <c r="F26" s="4" t="s">
        <v>5</v>
      </c>
      <c r="G26" s="4" t="s">
        <v>77</v>
      </c>
      <c r="H26" s="4">
        <f t="shared" si="0"/>
        <v>1000</v>
      </c>
      <c r="I26" s="4">
        <v>450</v>
      </c>
      <c r="J26" s="4">
        <v>550</v>
      </c>
    </row>
    <row r="27" spans="2:10" s="1" customFormat="1" ht="54.75" customHeight="1">
      <c r="B27" s="50" t="s">
        <v>78</v>
      </c>
      <c r="C27" s="41">
        <v>1246563.04</v>
      </c>
      <c r="D27" s="4" t="s">
        <v>4</v>
      </c>
      <c r="E27" s="4" t="s">
        <v>5</v>
      </c>
      <c r="F27" s="4" t="s">
        <v>70</v>
      </c>
      <c r="G27" s="4" t="s">
        <v>79</v>
      </c>
      <c r="H27" s="4">
        <f t="shared" si="0"/>
        <v>1000</v>
      </c>
      <c r="I27" s="4">
        <v>450</v>
      </c>
      <c r="J27" s="4">
        <v>550</v>
      </c>
    </row>
    <row r="28" spans="2:10" s="1" customFormat="1" ht="54.75" customHeight="1">
      <c r="B28" s="50" t="s">
        <v>80</v>
      </c>
      <c r="C28" s="41">
        <v>260932.55</v>
      </c>
      <c r="D28" s="4" t="s">
        <v>4</v>
      </c>
      <c r="E28" s="4" t="s">
        <v>5</v>
      </c>
      <c r="F28" s="4" t="s">
        <v>70</v>
      </c>
      <c r="G28" s="4" t="s">
        <v>81</v>
      </c>
      <c r="H28" s="4">
        <f t="shared" si="0"/>
        <v>1000</v>
      </c>
      <c r="I28" s="4">
        <v>450</v>
      </c>
      <c r="J28" s="4">
        <v>550</v>
      </c>
    </row>
    <row r="29" spans="2:10" s="1" customFormat="1" ht="71.25" customHeight="1">
      <c r="B29" s="50" t="s">
        <v>167</v>
      </c>
      <c r="C29" s="41">
        <v>3144079.21</v>
      </c>
      <c r="D29" s="4" t="s">
        <v>4</v>
      </c>
      <c r="E29" s="4" t="s">
        <v>5</v>
      </c>
      <c r="F29" s="4" t="s">
        <v>5</v>
      </c>
      <c r="G29" s="4" t="s">
        <v>168</v>
      </c>
      <c r="H29" s="4">
        <f t="shared" si="0"/>
        <v>1000</v>
      </c>
      <c r="I29" s="4">
        <v>450</v>
      </c>
      <c r="J29" s="4">
        <v>550</v>
      </c>
    </row>
    <row r="30" spans="2:10" s="1" customFormat="1" ht="41.25" customHeight="1">
      <c r="B30" s="36" t="s">
        <v>41</v>
      </c>
      <c r="C30" s="42">
        <f>SUM(C31:C34)</f>
        <v>10837723.6</v>
      </c>
      <c r="D30" s="4"/>
      <c r="E30" s="4"/>
      <c r="F30" s="4"/>
      <c r="G30" s="4"/>
      <c r="H30" s="4"/>
      <c r="I30" s="4"/>
      <c r="J30" s="4"/>
    </row>
    <row r="31" spans="2:10" s="1" customFormat="1" ht="47.25" customHeight="1">
      <c r="B31" s="27" t="s">
        <v>45</v>
      </c>
      <c r="C31" s="41">
        <v>3756545.36</v>
      </c>
      <c r="D31" s="4" t="s">
        <v>4</v>
      </c>
      <c r="E31" s="4" t="s">
        <v>5</v>
      </c>
      <c r="F31" s="4" t="s">
        <v>50</v>
      </c>
      <c r="G31" s="4" t="s">
        <v>52</v>
      </c>
      <c r="H31" s="4">
        <v>250</v>
      </c>
      <c r="I31" s="4">
        <v>100</v>
      </c>
      <c r="J31" s="4">
        <v>150</v>
      </c>
    </row>
    <row r="32" spans="2:10" s="1" customFormat="1" ht="47.25" customHeight="1">
      <c r="B32" s="50" t="s">
        <v>165</v>
      </c>
      <c r="C32" s="41">
        <v>2388283.6800000002</v>
      </c>
      <c r="D32" s="4" t="s">
        <v>4</v>
      </c>
      <c r="E32" s="4" t="s">
        <v>5</v>
      </c>
      <c r="F32" s="4" t="s">
        <v>148</v>
      </c>
      <c r="G32" s="4" t="s">
        <v>166</v>
      </c>
      <c r="H32" s="4">
        <f t="shared" ref="H32" si="1">+I32+J32</f>
        <v>100</v>
      </c>
      <c r="I32" s="4">
        <v>35</v>
      </c>
      <c r="J32" s="4">
        <v>65</v>
      </c>
    </row>
    <row r="33" spans="2:10" s="1" customFormat="1" ht="47.25" customHeight="1">
      <c r="B33" s="50" t="s">
        <v>82</v>
      </c>
      <c r="C33" s="41">
        <v>1398436.04</v>
      </c>
      <c r="D33" s="4" t="s">
        <v>4</v>
      </c>
      <c r="E33" s="4" t="s">
        <v>5</v>
      </c>
      <c r="F33" s="4" t="s">
        <v>5</v>
      </c>
      <c r="G33" s="4" t="s">
        <v>83</v>
      </c>
      <c r="H33" s="4">
        <f t="shared" ref="H33:H34" si="2">+I33+J33</f>
        <v>100</v>
      </c>
      <c r="I33" s="4">
        <v>80</v>
      </c>
      <c r="J33" s="4">
        <v>20</v>
      </c>
    </row>
    <row r="34" spans="2:10" s="1" customFormat="1" ht="47.25" customHeight="1">
      <c r="B34" s="50" t="s">
        <v>84</v>
      </c>
      <c r="C34" s="41">
        <v>3294458.52</v>
      </c>
      <c r="D34" s="4" t="s">
        <v>4</v>
      </c>
      <c r="E34" s="4" t="s">
        <v>5</v>
      </c>
      <c r="F34" s="4" t="s">
        <v>49</v>
      </c>
      <c r="G34" s="4" t="s">
        <v>85</v>
      </c>
      <c r="H34" s="4">
        <f t="shared" si="2"/>
        <v>200</v>
      </c>
      <c r="I34" s="4">
        <v>160</v>
      </c>
      <c r="J34" s="4">
        <v>40</v>
      </c>
    </row>
    <row r="35" spans="2:10" s="1" customFormat="1" ht="35.25" customHeight="1">
      <c r="B35" s="36" t="s">
        <v>42</v>
      </c>
      <c r="C35" s="42">
        <f>SUM(C36:C39)</f>
        <v>2583497.12</v>
      </c>
      <c r="D35" s="4"/>
      <c r="E35" s="4"/>
      <c r="F35" s="4"/>
      <c r="G35" s="4"/>
      <c r="H35" s="4"/>
      <c r="I35" s="4"/>
      <c r="J35" s="4"/>
    </row>
    <row r="36" spans="2:10" s="1" customFormat="1" ht="47.25" customHeight="1">
      <c r="B36" s="27" t="s">
        <v>162</v>
      </c>
      <c r="C36" s="41">
        <v>755509.79</v>
      </c>
      <c r="D36" s="4" t="s">
        <v>4</v>
      </c>
      <c r="E36" s="4" t="s">
        <v>5</v>
      </c>
      <c r="F36" s="4" t="s">
        <v>5</v>
      </c>
      <c r="G36" s="4" t="s">
        <v>53</v>
      </c>
      <c r="H36" s="4">
        <f>+I36+J36</f>
        <v>1500</v>
      </c>
      <c r="I36" s="4">
        <v>600</v>
      </c>
      <c r="J36" s="4">
        <v>900</v>
      </c>
    </row>
    <row r="37" spans="2:10" s="1" customFormat="1" ht="47.25" customHeight="1">
      <c r="B37" s="27" t="s">
        <v>43</v>
      </c>
      <c r="C37" s="41">
        <v>476076.67</v>
      </c>
      <c r="D37" s="4" t="s">
        <v>4</v>
      </c>
      <c r="E37" s="4" t="s">
        <v>5</v>
      </c>
      <c r="F37" s="4" t="s">
        <v>51</v>
      </c>
      <c r="G37" s="4" t="s">
        <v>53</v>
      </c>
      <c r="H37" s="4">
        <f>+I37+J37</f>
        <v>891</v>
      </c>
      <c r="I37" s="4">
        <v>357</v>
      </c>
      <c r="J37" s="4">
        <v>534</v>
      </c>
    </row>
    <row r="38" spans="2:10" s="1" customFormat="1" ht="47.25" customHeight="1">
      <c r="B38" s="27" t="s">
        <v>44</v>
      </c>
      <c r="C38" s="41">
        <v>699589.89</v>
      </c>
      <c r="D38" s="4" t="s">
        <v>4</v>
      </c>
      <c r="E38" s="4" t="s">
        <v>5</v>
      </c>
      <c r="F38" s="4" t="s">
        <v>5</v>
      </c>
      <c r="G38" s="4" t="s">
        <v>53</v>
      </c>
      <c r="H38" s="4">
        <f t="shared" ref="H38:H39" si="3">+I38+J38</f>
        <v>1500</v>
      </c>
      <c r="I38" s="4">
        <v>600</v>
      </c>
      <c r="J38" s="4">
        <v>900</v>
      </c>
    </row>
    <row r="39" spans="2:10" s="1" customFormat="1" ht="47.25" customHeight="1">
      <c r="B39" s="27" t="s">
        <v>46</v>
      </c>
      <c r="C39" s="41">
        <v>652320.77</v>
      </c>
      <c r="D39" s="4" t="s">
        <v>4</v>
      </c>
      <c r="E39" s="4" t="s">
        <v>5</v>
      </c>
      <c r="F39" s="4" t="s">
        <v>5</v>
      </c>
      <c r="G39" s="4" t="s">
        <v>53</v>
      </c>
      <c r="H39" s="4">
        <f t="shared" si="3"/>
        <v>1500</v>
      </c>
      <c r="I39" s="4">
        <v>600</v>
      </c>
      <c r="J39" s="4">
        <v>900</v>
      </c>
    </row>
    <row r="40" spans="2:10" s="1" customFormat="1" ht="35.25" customHeight="1">
      <c r="B40" s="36" t="s">
        <v>86</v>
      </c>
      <c r="C40" s="42">
        <f>SUM(C41:C43)</f>
        <v>882804.45</v>
      </c>
      <c r="D40" s="45"/>
      <c r="E40" s="46"/>
      <c r="F40" s="46"/>
      <c r="G40" s="46"/>
      <c r="H40" s="46"/>
      <c r="I40" s="46"/>
      <c r="J40" s="47"/>
    </row>
    <row r="41" spans="2:10" s="1" customFormat="1" ht="55.5" customHeight="1">
      <c r="B41" s="50" t="s">
        <v>163</v>
      </c>
      <c r="C41" s="41">
        <v>317212.31</v>
      </c>
      <c r="D41" s="4" t="s">
        <v>4</v>
      </c>
      <c r="E41" s="4" t="s">
        <v>5</v>
      </c>
      <c r="F41" s="61" t="s">
        <v>70</v>
      </c>
      <c r="G41" s="4" t="s">
        <v>53</v>
      </c>
      <c r="H41" s="4">
        <f t="shared" ref="H41:H42" si="4">+I41+J41</f>
        <v>5400</v>
      </c>
      <c r="I41" s="61">
        <v>2160</v>
      </c>
      <c r="J41" s="62">
        <v>3240</v>
      </c>
    </row>
    <row r="42" spans="2:10" s="1" customFormat="1" ht="59.25" customHeight="1">
      <c r="B42" s="50" t="s">
        <v>164</v>
      </c>
      <c r="C42" s="41">
        <v>254339.14</v>
      </c>
      <c r="D42" s="4" t="s">
        <v>4</v>
      </c>
      <c r="E42" s="4" t="s">
        <v>5</v>
      </c>
      <c r="F42" s="61" t="s">
        <v>70</v>
      </c>
      <c r="G42" s="4" t="s">
        <v>53</v>
      </c>
      <c r="H42" s="4">
        <f t="shared" si="4"/>
        <v>9607</v>
      </c>
      <c r="I42" s="61">
        <v>4751</v>
      </c>
      <c r="J42" s="62">
        <v>4856</v>
      </c>
    </row>
    <row r="43" spans="2:10" s="1" customFormat="1" ht="67.5" customHeight="1">
      <c r="B43" s="50" t="s">
        <v>87</v>
      </c>
      <c r="C43" s="41">
        <v>311253</v>
      </c>
      <c r="D43" s="4" t="s">
        <v>4</v>
      </c>
      <c r="E43" s="4" t="s">
        <v>5</v>
      </c>
      <c r="F43" s="46" t="s">
        <v>5</v>
      </c>
      <c r="G43" s="4" t="s">
        <v>53</v>
      </c>
      <c r="H43" s="4">
        <f t="shared" ref="H43" si="5">+I43+J43</f>
        <v>11419</v>
      </c>
      <c r="I43" s="52">
        <v>4567</v>
      </c>
      <c r="J43" s="47">
        <v>6852</v>
      </c>
    </row>
    <row r="44" spans="2:10" s="1" customFormat="1" ht="32.25" customHeight="1">
      <c r="B44" s="36" t="s">
        <v>88</v>
      </c>
      <c r="C44" s="42">
        <f>SUM(C45:C45)</f>
        <v>1619022.02</v>
      </c>
      <c r="D44" s="45"/>
      <c r="E44" s="46"/>
      <c r="F44" s="46"/>
      <c r="G44" s="46"/>
      <c r="H44" s="46"/>
      <c r="I44" s="46"/>
      <c r="J44" s="47"/>
    </row>
    <row r="45" spans="2:10" s="1" customFormat="1" ht="47.25" customHeight="1">
      <c r="B45" s="50" t="s">
        <v>89</v>
      </c>
      <c r="C45" s="41">
        <v>1619022.02</v>
      </c>
      <c r="D45" s="4" t="s">
        <v>4</v>
      </c>
      <c r="E45" s="4" t="s">
        <v>5</v>
      </c>
      <c r="F45" s="4" t="s">
        <v>5</v>
      </c>
      <c r="G45" s="4" t="s">
        <v>90</v>
      </c>
      <c r="H45" s="4">
        <f>+I45+J45</f>
        <v>11420</v>
      </c>
      <c r="I45" s="46">
        <v>5490</v>
      </c>
      <c r="J45" s="47">
        <v>5930</v>
      </c>
    </row>
    <row r="46" spans="2:10" s="1" customFormat="1" ht="36" customHeight="1">
      <c r="B46" s="36" t="s">
        <v>91</v>
      </c>
      <c r="C46" s="42">
        <f>SUM(C47:C61)</f>
        <v>11825253.969999999</v>
      </c>
      <c r="D46" s="45"/>
      <c r="E46" s="46"/>
      <c r="F46" s="46"/>
      <c r="G46" s="46"/>
      <c r="H46" s="46"/>
      <c r="I46" s="46"/>
      <c r="J46" s="47"/>
    </row>
    <row r="47" spans="2:10" s="1" customFormat="1" ht="47.25" customHeight="1">
      <c r="B47" s="50" t="s">
        <v>92</v>
      </c>
      <c r="C47" s="41">
        <v>970850.54</v>
      </c>
      <c r="D47" s="4" t="s">
        <v>4</v>
      </c>
      <c r="E47" s="4" t="s">
        <v>5</v>
      </c>
      <c r="F47" s="4" t="s">
        <v>5</v>
      </c>
      <c r="G47" s="4" t="s">
        <v>93</v>
      </c>
      <c r="H47" s="4">
        <f t="shared" ref="H47:H61" si="6">+I47+J47</f>
        <v>65</v>
      </c>
      <c r="I47" s="46">
        <v>30</v>
      </c>
      <c r="J47" s="47">
        <v>35</v>
      </c>
    </row>
    <row r="48" spans="2:10" s="1" customFormat="1" ht="47.25" customHeight="1">
      <c r="B48" s="50" t="s">
        <v>94</v>
      </c>
      <c r="C48" s="41">
        <v>132436.64000000001</v>
      </c>
      <c r="D48" s="4" t="s">
        <v>4</v>
      </c>
      <c r="E48" s="4" t="s">
        <v>5</v>
      </c>
      <c r="F48" s="4" t="s">
        <v>5</v>
      </c>
      <c r="G48" s="4" t="s">
        <v>95</v>
      </c>
      <c r="H48" s="4">
        <f t="shared" si="6"/>
        <v>15</v>
      </c>
      <c r="I48" s="46">
        <v>7</v>
      </c>
      <c r="J48" s="47">
        <v>8</v>
      </c>
    </row>
    <row r="49" spans="2:10" s="1" customFormat="1" ht="47.25" customHeight="1">
      <c r="B49" s="50" t="s">
        <v>96</v>
      </c>
      <c r="C49" s="41">
        <v>834556.47</v>
      </c>
      <c r="D49" s="4" t="s">
        <v>4</v>
      </c>
      <c r="E49" s="4" t="s">
        <v>5</v>
      </c>
      <c r="F49" s="4" t="s">
        <v>5</v>
      </c>
      <c r="G49" s="4" t="s">
        <v>97</v>
      </c>
      <c r="H49" s="4">
        <f t="shared" si="6"/>
        <v>55</v>
      </c>
      <c r="I49" s="46">
        <v>25</v>
      </c>
      <c r="J49" s="47">
        <v>30</v>
      </c>
    </row>
    <row r="50" spans="2:10" s="1" customFormat="1" ht="47.25" customHeight="1">
      <c r="B50" s="50" t="s">
        <v>98</v>
      </c>
      <c r="C50" s="41">
        <v>960656.73</v>
      </c>
      <c r="D50" s="4" t="s">
        <v>4</v>
      </c>
      <c r="E50" s="4" t="s">
        <v>5</v>
      </c>
      <c r="F50" s="4" t="s">
        <v>5</v>
      </c>
      <c r="G50" s="4" t="s">
        <v>99</v>
      </c>
      <c r="H50" s="4">
        <f t="shared" si="6"/>
        <v>65</v>
      </c>
      <c r="I50" s="46">
        <v>30</v>
      </c>
      <c r="J50" s="47">
        <v>35</v>
      </c>
    </row>
    <row r="51" spans="2:10" s="1" customFormat="1" ht="47.25" customHeight="1">
      <c r="B51" s="50" t="s">
        <v>100</v>
      </c>
      <c r="C51" s="41">
        <v>289014.53000000003</v>
      </c>
      <c r="D51" s="4" t="s">
        <v>4</v>
      </c>
      <c r="E51" s="4" t="s">
        <v>5</v>
      </c>
      <c r="F51" s="4" t="s">
        <v>5</v>
      </c>
      <c r="G51" s="4" t="s">
        <v>101</v>
      </c>
      <c r="H51" s="4">
        <f t="shared" si="6"/>
        <v>20</v>
      </c>
      <c r="I51" s="46">
        <v>5</v>
      </c>
      <c r="J51" s="47">
        <v>15</v>
      </c>
    </row>
    <row r="52" spans="2:10" s="1" customFormat="1" ht="47.25" customHeight="1">
      <c r="B52" s="50" t="s">
        <v>102</v>
      </c>
      <c r="C52" s="41">
        <v>186662.01</v>
      </c>
      <c r="D52" s="4" t="s">
        <v>4</v>
      </c>
      <c r="E52" s="4" t="s">
        <v>5</v>
      </c>
      <c r="F52" s="4" t="s">
        <v>5</v>
      </c>
      <c r="G52" s="4" t="s">
        <v>103</v>
      </c>
      <c r="H52" s="4">
        <f t="shared" si="6"/>
        <v>10</v>
      </c>
      <c r="I52" s="46">
        <v>4</v>
      </c>
      <c r="J52" s="47">
        <v>6</v>
      </c>
    </row>
    <row r="53" spans="2:10" s="1" customFormat="1" ht="47.25" customHeight="1">
      <c r="B53" s="50" t="s">
        <v>104</v>
      </c>
      <c r="C53" s="41">
        <v>2686912.28</v>
      </c>
      <c r="D53" s="4" t="s">
        <v>4</v>
      </c>
      <c r="E53" s="4" t="s">
        <v>5</v>
      </c>
      <c r="F53" s="4" t="s">
        <v>5</v>
      </c>
      <c r="G53" s="4" t="s">
        <v>105</v>
      </c>
      <c r="H53" s="4">
        <f t="shared" si="6"/>
        <v>160</v>
      </c>
      <c r="I53" s="46">
        <v>60</v>
      </c>
      <c r="J53" s="47">
        <v>100</v>
      </c>
    </row>
    <row r="54" spans="2:10" s="1" customFormat="1" ht="47.25" customHeight="1">
      <c r="B54" s="50" t="s">
        <v>106</v>
      </c>
      <c r="C54" s="41">
        <v>606780.6</v>
      </c>
      <c r="D54" s="4" t="s">
        <v>4</v>
      </c>
      <c r="E54" s="4" t="s">
        <v>5</v>
      </c>
      <c r="F54" s="4" t="s">
        <v>5</v>
      </c>
      <c r="G54" s="4" t="s">
        <v>107</v>
      </c>
      <c r="H54" s="4">
        <f t="shared" si="6"/>
        <v>19</v>
      </c>
      <c r="I54" s="46">
        <v>5</v>
      </c>
      <c r="J54" s="47">
        <v>14</v>
      </c>
    </row>
    <row r="55" spans="2:10" s="1" customFormat="1" ht="47.25" customHeight="1">
      <c r="B55" s="50" t="s">
        <v>108</v>
      </c>
      <c r="C55" s="41">
        <v>606774.69999999995</v>
      </c>
      <c r="D55" s="4" t="s">
        <v>4</v>
      </c>
      <c r="E55" s="4" t="s">
        <v>5</v>
      </c>
      <c r="F55" s="4" t="s">
        <v>5</v>
      </c>
      <c r="G55" s="4" t="s">
        <v>107</v>
      </c>
      <c r="H55" s="4">
        <f t="shared" si="6"/>
        <v>25</v>
      </c>
      <c r="I55" s="46">
        <v>8</v>
      </c>
      <c r="J55" s="47">
        <v>17</v>
      </c>
    </row>
    <row r="56" spans="2:10" s="1" customFormat="1" ht="47.25" customHeight="1">
      <c r="B56" s="50" t="s">
        <v>109</v>
      </c>
      <c r="C56" s="41">
        <v>303357.15999999997</v>
      </c>
      <c r="D56" s="4" t="s">
        <v>4</v>
      </c>
      <c r="E56" s="4" t="s">
        <v>5</v>
      </c>
      <c r="F56" s="4" t="s">
        <v>5</v>
      </c>
      <c r="G56" s="4" t="s">
        <v>110</v>
      </c>
      <c r="H56" s="4">
        <f t="shared" si="6"/>
        <v>10</v>
      </c>
      <c r="I56" s="46">
        <v>4</v>
      </c>
      <c r="J56" s="47">
        <v>6</v>
      </c>
    </row>
    <row r="57" spans="2:10" s="1" customFormat="1" ht="47.25" customHeight="1">
      <c r="B57" s="50" t="s">
        <v>111</v>
      </c>
      <c r="C57" s="41">
        <v>606714.32999999996</v>
      </c>
      <c r="D57" s="4" t="s">
        <v>4</v>
      </c>
      <c r="E57" s="4" t="s">
        <v>5</v>
      </c>
      <c r="F57" s="4" t="s">
        <v>5</v>
      </c>
      <c r="G57" s="4" t="s">
        <v>107</v>
      </c>
      <c r="H57" s="4">
        <f t="shared" si="6"/>
        <v>20</v>
      </c>
      <c r="I57" s="46">
        <v>8</v>
      </c>
      <c r="J57" s="47">
        <v>12</v>
      </c>
    </row>
    <row r="58" spans="2:10" s="1" customFormat="1" ht="47.25" customHeight="1">
      <c r="B58" s="50" t="s">
        <v>112</v>
      </c>
      <c r="C58" s="41">
        <v>910050.77</v>
      </c>
      <c r="D58" s="4" t="s">
        <v>4</v>
      </c>
      <c r="E58" s="4" t="s">
        <v>5</v>
      </c>
      <c r="F58" s="4" t="s">
        <v>5</v>
      </c>
      <c r="G58" s="4" t="s">
        <v>113</v>
      </c>
      <c r="H58" s="4">
        <f t="shared" si="6"/>
        <v>30</v>
      </c>
      <c r="I58" s="46">
        <v>10</v>
      </c>
      <c r="J58" s="47">
        <v>20</v>
      </c>
    </row>
    <row r="59" spans="2:10" s="1" customFormat="1" ht="47.25" customHeight="1">
      <c r="B59" s="50" t="s">
        <v>114</v>
      </c>
      <c r="C59" s="41">
        <v>151675.13</v>
      </c>
      <c r="D59" s="4" t="s">
        <v>4</v>
      </c>
      <c r="E59" s="4" t="s">
        <v>5</v>
      </c>
      <c r="F59" s="4" t="s">
        <v>5</v>
      </c>
      <c r="G59" s="4" t="s">
        <v>115</v>
      </c>
      <c r="H59" s="4">
        <f t="shared" si="6"/>
        <v>5</v>
      </c>
      <c r="I59" s="46">
        <v>2</v>
      </c>
      <c r="J59" s="47">
        <v>3</v>
      </c>
    </row>
    <row r="60" spans="2:10" s="1" customFormat="1" ht="47.25" customHeight="1">
      <c r="B60" s="50" t="s">
        <v>116</v>
      </c>
      <c r="C60" s="41">
        <v>302972.78000000003</v>
      </c>
      <c r="D60" s="4" t="s">
        <v>4</v>
      </c>
      <c r="E60" s="4" t="s">
        <v>5</v>
      </c>
      <c r="F60" s="4" t="s">
        <v>5</v>
      </c>
      <c r="G60" s="4" t="s">
        <v>110</v>
      </c>
      <c r="H60" s="4">
        <f t="shared" si="6"/>
        <v>10</v>
      </c>
      <c r="I60" s="46">
        <v>2</v>
      </c>
      <c r="J60" s="47">
        <v>8</v>
      </c>
    </row>
    <row r="61" spans="2:10" s="1" customFormat="1" ht="47.25" customHeight="1">
      <c r="B61" s="50" t="s">
        <v>117</v>
      </c>
      <c r="C61" s="41">
        <v>2275839.2999999998</v>
      </c>
      <c r="D61" s="4" t="s">
        <v>4</v>
      </c>
      <c r="E61" s="4" t="s">
        <v>5</v>
      </c>
      <c r="F61" s="4" t="s">
        <v>5</v>
      </c>
      <c r="G61" s="4" t="s">
        <v>118</v>
      </c>
      <c r="H61" s="4">
        <f t="shared" si="6"/>
        <v>75</v>
      </c>
      <c r="I61" s="46">
        <v>30</v>
      </c>
      <c r="J61" s="47">
        <v>45</v>
      </c>
    </row>
    <row r="62" spans="2:10" s="1" customFormat="1" ht="35.25" customHeight="1">
      <c r="B62" s="36" t="s">
        <v>119</v>
      </c>
      <c r="C62" s="42">
        <f>SUM(C63:C75)</f>
        <v>1508080.9</v>
      </c>
      <c r="D62" s="45"/>
      <c r="E62" s="46"/>
      <c r="F62" s="46"/>
      <c r="G62" s="46"/>
      <c r="H62" s="46"/>
      <c r="I62" s="46"/>
      <c r="J62" s="47"/>
    </row>
    <row r="63" spans="2:10" s="1" customFormat="1" ht="47.25" customHeight="1">
      <c r="B63" s="50" t="s">
        <v>120</v>
      </c>
      <c r="C63" s="41">
        <v>62222.400000000001</v>
      </c>
      <c r="D63" s="4" t="s">
        <v>4</v>
      </c>
      <c r="E63" s="4" t="s">
        <v>5</v>
      </c>
      <c r="F63" s="4" t="s">
        <v>49</v>
      </c>
      <c r="G63" s="66" t="s">
        <v>121</v>
      </c>
      <c r="H63" s="4">
        <f t="shared" ref="H63:H75" si="7">+I63+J63</f>
        <v>1814</v>
      </c>
      <c r="I63" s="46">
        <v>915</v>
      </c>
      <c r="J63" s="47">
        <v>899</v>
      </c>
    </row>
    <row r="64" spans="2:10" s="1" customFormat="1" ht="47.25" customHeight="1">
      <c r="B64" s="50" t="s">
        <v>122</v>
      </c>
      <c r="C64" s="41">
        <v>98460.800000000003</v>
      </c>
      <c r="D64" s="4" t="s">
        <v>4</v>
      </c>
      <c r="E64" s="4" t="s">
        <v>5</v>
      </c>
      <c r="F64" s="4" t="s">
        <v>50</v>
      </c>
      <c r="G64" s="66" t="s">
        <v>123</v>
      </c>
      <c r="H64" s="4">
        <f t="shared" si="7"/>
        <v>1825</v>
      </c>
      <c r="I64" s="46">
        <v>925</v>
      </c>
      <c r="J64" s="47">
        <v>900</v>
      </c>
    </row>
    <row r="65" spans="2:10" s="1" customFormat="1" ht="47.25" customHeight="1">
      <c r="B65" s="50" t="s">
        <v>124</v>
      </c>
      <c r="C65" s="41">
        <v>4524</v>
      </c>
      <c r="D65" s="4" t="s">
        <v>4</v>
      </c>
      <c r="E65" s="4" t="s">
        <v>5</v>
      </c>
      <c r="F65" s="4" t="s">
        <v>125</v>
      </c>
      <c r="G65" s="66" t="s">
        <v>126</v>
      </c>
      <c r="H65" s="4">
        <f t="shared" si="7"/>
        <v>305</v>
      </c>
      <c r="I65" s="46">
        <v>155</v>
      </c>
      <c r="J65" s="47">
        <v>150</v>
      </c>
    </row>
    <row r="66" spans="2:10" s="1" customFormat="1" ht="47.25" customHeight="1">
      <c r="B66" s="50" t="s">
        <v>127</v>
      </c>
      <c r="C66" s="41">
        <v>15834</v>
      </c>
      <c r="D66" s="4" t="s">
        <v>4</v>
      </c>
      <c r="E66" s="4" t="s">
        <v>5</v>
      </c>
      <c r="F66" s="4" t="s">
        <v>128</v>
      </c>
      <c r="G66" s="66" t="s">
        <v>129</v>
      </c>
      <c r="H66" s="4">
        <f t="shared" si="7"/>
        <v>499</v>
      </c>
      <c r="I66" s="46">
        <v>252</v>
      </c>
      <c r="J66" s="47">
        <v>247</v>
      </c>
    </row>
    <row r="67" spans="2:10" s="1" customFormat="1" ht="47.25" customHeight="1">
      <c r="B67" s="50" t="s">
        <v>130</v>
      </c>
      <c r="C67" s="41">
        <v>46400</v>
      </c>
      <c r="D67" s="4" t="s">
        <v>4</v>
      </c>
      <c r="E67" s="4" t="s">
        <v>5</v>
      </c>
      <c r="F67" s="4" t="s">
        <v>131</v>
      </c>
      <c r="G67" s="66" t="s">
        <v>132</v>
      </c>
      <c r="H67" s="4">
        <f t="shared" si="7"/>
        <v>1200</v>
      </c>
      <c r="I67" s="46">
        <v>500</v>
      </c>
      <c r="J67" s="47">
        <v>700</v>
      </c>
    </row>
    <row r="68" spans="2:10" s="1" customFormat="1" ht="47.25" customHeight="1">
      <c r="B68" s="50" t="s">
        <v>133</v>
      </c>
      <c r="C68" s="41">
        <v>24882</v>
      </c>
      <c r="D68" s="4" t="s">
        <v>4</v>
      </c>
      <c r="E68" s="4" t="s">
        <v>5</v>
      </c>
      <c r="F68" s="4" t="s">
        <v>70</v>
      </c>
      <c r="G68" s="66" t="s">
        <v>134</v>
      </c>
      <c r="H68" s="4">
        <f t="shared" si="7"/>
        <v>730</v>
      </c>
      <c r="I68" s="46">
        <v>270</v>
      </c>
      <c r="J68" s="47">
        <v>460</v>
      </c>
    </row>
    <row r="69" spans="2:10" s="1" customFormat="1" ht="47.25" customHeight="1">
      <c r="B69" s="50" t="s">
        <v>135</v>
      </c>
      <c r="C69" s="41">
        <v>58870</v>
      </c>
      <c r="D69" s="4" t="s">
        <v>4</v>
      </c>
      <c r="E69" s="4" t="s">
        <v>5</v>
      </c>
      <c r="F69" s="4" t="s">
        <v>136</v>
      </c>
      <c r="G69" s="66" t="s">
        <v>137</v>
      </c>
      <c r="H69" s="4">
        <f t="shared" si="7"/>
        <v>280</v>
      </c>
      <c r="I69" s="46">
        <v>143</v>
      </c>
      <c r="J69" s="47">
        <v>137</v>
      </c>
    </row>
    <row r="70" spans="2:10" s="1" customFormat="1" ht="47.25" customHeight="1">
      <c r="B70" s="50" t="s">
        <v>138</v>
      </c>
      <c r="C70" s="41">
        <v>23791.599999999999</v>
      </c>
      <c r="D70" s="4" t="s">
        <v>4</v>
      </c>
      <c r="E70" s="4" t="s">
        <v>5</v>
      </c>
      <c r="F70" s="4" t="s">
        <v>139</v>
      </c>
      <c r="G70" s="66" t="s">
        <v>129</v>
      </c>
      <c r="H70" s="4">
        <f t="shared" si="7"/>
        <v>800</v>
      </c>
      <c r="I70" s="46">
        <v>369</v>
      </c>
      <c r="J70" s="47">
        <v>431</v>
      </c>
    </row>
    <row r="71" spans="2:10" s="1" customFormat="1" ht="47.25" customHeight="1">
      <c r="B71" s="50" t="s">
        <v>140</v>
      </c>
      <c r="C71" s="41">
        <v>9048</v>
      </c>
      <c r="D71" s="4" t="s">
        <v>4</v>
      </c>
      <c r="E71" s="4" t="s">
        <v>5</v>
      </c>
      <c r="F71" s="4" t="s">
        <v>141</v>
      </c>
      <c r="G71" s="66" t="s">
        <v>142</v>
      </c>
      <c r="H71" s="4">
        <f t="shared" si="7"/>
        <v>250</v>
      </c>
      <c r="I71" s="46">
        <v>100</v>
      </c>
      <c r="J71" s="47">
        <v>150</v>
      </c>
    </row>
    <row r="72" spans="2:10" s="1" customFormat="1" ht="47.25" customHeight="1">
      <c r="B72" s="50" t="s">
        <v>143</v>
      </c>
      <c r="C72" s="41">
        <v>96256.8</v>
      </c>
      <c r="D72" s="4" t="s">
        <v>4</v>
      </c>
      <c r="E72" s="4" t="s">
        <v>5</v>
      </c>
      <c r="F72" s="4" t="s">
        <v>51</v>
      </c>
      <c r="G72" s="66" t="s">
        <v>144</v>
      </c>
      <c r="H72" s="4">
        <f t="shared" si="7"/>
        <v>1000</v>
      </c>
      <c r="I72" s="46">
        <v>400</v>
      </c>
      <c r="J72" s="47">
        <v>600</v>
      </c>
    </row>
    <row r="73" spans="2:10" s="1" customFormat="1" ht="47.25" customHeight="1">
      <c r="B73" s="50" t="s">
        <v>145</v>
      </c>
      <c r="C73" s="41">
        <v>340854.4</v>
      </c>
      <c r="D73" s="4" t="s">
        <v>4</v>
      </c>
      <c r="E73" s="4" t="s">
        <v>5</v>
      </c>
      <c r="F73" s="4" t="s">
        <v>5</v>
      </c>
      <c r="G73" s="66" t="s">
        <v>146</v>
      </c>
      <c r="H73" s="4">
        <f t="shared" si="7"/>
        <v>11000</v>
      </c>
      <c r="I73" s="52">
        <v>4500</v>
      </c>
      <c r="J73" s="53">
        <v>6500</v>
      </c>
    </row>
    <row r="74" spans="2:10" s="1" customFormat="1" ht="47.25" customHeight="1">
      <c r="B74" s="50" t="s">
        <v>147</v>
      </c>
      <c r="C74" s="41">
        <v>67976</v>
      </c>
      <c r="D74" s="4" t="s">
        <v>4</v>
      </c>
      <c r="E74" s="4" t="s">
        <v>5</v>
      </c>
      <c r="F74" s="4" t="s">
        <v>148</v>
      </c>
      <c r="G74" s="66" t="s">
        <v>149</v>
      </c>
      <c r="H74" s="4">
        <f t="shared" si="7"/>
        <v>400</v>
      </c>
      <c r="I74" s="46">
        <v>192</v>
      </c>
      <c r="J74" s="47">
        <v>208</v>
      </c>
    </row>
    <row r="75" spans="2:10" s="1" customFormat="1" ht="47.25" customHeight="1">
      <c r="B75" s="50" t="s">
        <v>150</v>
      </c>
      <c r="C75" s="41">
        <v>658960.9</v>
      </c>
      <c r="D75" s="4" t="s">
        <v>4</v>
      </c>
      <c r="E75" s="4" t="s">
        <v>5</v>
      </c>
      <c r="F75" s="4" t="s">
        <v>5</v>
      </c>
      <c r="G75" s="4" t="s">
        <v>151</v>
      </c>
      <c r="H75" s="4">
        <f t="shared" si="7"/>
        <v>400</v>
      </c>
      <c r="I75" s="46">
        <v>160</v>
      </c>
      <c r="J75" s="47">
        <v>240</v>
      </c>
    </row>
    <row r="76" spans="2:10" s="1" customFormat="1" ht="35.25" customHeight="1">
      <c r="B76" s="36" t="s">
        <v>47</v>
      </c>
      <c r="C76" s="42">
        <f>SUM(C77)</f>
        <v>768792.44</v>
      </c>
      <c r="D76" s="82"/>
      <c r="E76" s="83"/>
      <c r="F76" s="83"/>
      <c r="G76" s="83"/>
      <c r="H76" s="83"/>
      <c r="I76" s="83"/>
      <c r="J76" s="84"/>
    </row>
    <row r="77" spans="2:10" s="1" customFormat="1" ht="47.25" customHeight="1">
      <c r="B77" s="27" t="s">
        <v>152</v>
      </c>
      <c r="C77" s="8">
        <v>768792.44</v>
      </c>
      <c r="D77" s="4" t="s">
        <v>4</v>
      </c>
      <c r="E77" s="4" t="s">
        <v>5</v>
      </c>
      <c r="F77" s="5" t="s">
        <v>5</v>
      </c>
      <c r="G77" s="4" t="s">
        <v>19</v>
      </c>
      <c r="H77" s="4" t="s">
        <v>6</v>
      </c>
      <c r="I77" s="4" t="s">
        <v>6</v>
      </c>
      <c r="J77" s="4" t="s">
        <v>6</v>
      </c>
    </row>
    <row r="78" spans="2:10" s="1" customFormat="1" ht="37.5" customHeight="1">
      <c r="B78" s="68" t="s">
        <v>20</v>
      </c>
      <c r="C78" s="69">
        <f>+C10+C13+C30+C35+C76+C62+C46+C44+C40</f>
        <v>46644364.640000008</v>
      </c>
      <c r="D78" s="9"/>
      <c r="E78" s="9"/>
      <c r="F78" s="9"/>
      <c r="G78" s="10"/>
      <c r="H78" s="11"/>
      <c r="I78" s="11"/>
      <c r="J78" s="11"/>
    </row>
    <row r="79" spans="2:10" s="1" customFormat="1" ht="54.75" customHeight="1">
      <c r="B79" s="15"/>
      <c r="C79" s="8"/>
      <c r="D79" s="9"/>
      <c r="E79" s="9"/>
      <c r="F79" s="9"/>
      <c r="G79" s="10"/>
      <c r="H79" s="11"/>
      <c r="I79" s="11"/>
      <c r="J79" s="11"/>
    </row>
    <row r="80" spans="2:10" ht="41.25" customHeight="1">
      <c r="B80" s="21"/>
      <c r="C80" s="34"/>
      <c r="D80" s="21"/>
      <c r="E80" s="71" t="s">
        <v>156</v>
      </c>
      <c r="F80" s="71"/>
      <c r="G80" s="71"/>
      <c r="H80" s="72">
        <v>3499110.83</v>
      </c>
      <c r="I80" s="72"/>
      <c r="J80" s="72"/>
    </row>
    <row r="81" spans="2:10" s="14" customFormat="1" ht="36" customHeight="1">
      <c r="B81" s="48" t="s">
        <v>38</v>
      </c>
      <c r="C81" s="39">
        <f>SUM(C82:C83)</f>
        <v>3499110.83</v>
      </c>
      <c r="D81" s="79"/>
      <c r="E81" s="80"/>
      <c r="F81" s="80"/>
      <c r="G81" s="80"/>
      <c r="H81" s="80"/>
      <c r="I81" s="80"/>
      <c r="J81" s="81"/>
    </row>
    <row r="82" spans="2:10" s="14" customFormat="1" ht="54.75" customHeight="1">
      <c r="B82" s="58" t="s">
        <v>161</v>
      </c>
      <c r="C82" s="64">
        <v>1999854.91</v>
      </c>
      <c r="D82" s="22" t="s">
        <v>4</v>
      </c>
      <c r="E82" s="22" t="s">
        <v>5</v>
      </c>
      <c r="F82" s="22" t="s">
        <v>49</v>
      </c>
      <c r="G82" s="31" t="s">
        <v>159</v>
      </c>
      <c r="H82" s="22">
        <f>+I82+J82</f>
        <v>1684</v>
      </c>
      <c r="I82" s="22">
        <v>842</v>
      </c>
      <c r="J82" s="22">
        <v>842</v>
      </c>
    </row>
    <row r="83" spans="2:10" ht="55.5" customHeight="1">
      <c r="B83" s="59" t="s">
        <v>158</v>
      </c>
      <c r="C83" s="65">
        <v>1499255.92</v>
      </c>
      <c r="D83" s="22" t="s">
        <v>4</v>
      </c>
      <c r="E83" s="22" t="s">
        <v>5</v>
      </c>
      <c r="F83" s="22" t="s">
        <v>9</v>
      </c>
      <c r="G83" s="22" t="s">
        <v>160</v>
      </c>
      <c r="H83" s="22">
        <f>+I83+J83</f>
        <v>11419</v>
      </c>
      <c r="I83" s="22">
        <v>5489</v>
      </c>
      <c r="J83" s="22">
        <v>5930</v>
      </c>
    </row>
    <row r="84" spans="2:10" s="1" customFormat="1" ht="39" customHeight="1">
      <c r="B84" s="68" t="s">
        <v>157</v>
      </c>
      <c r="C84" s="69">
        <f>C81</f>
        <v>3499110.83</v>
      </c>
      <c r="D84" s="9"/>
      <c r="E84" s="9"/>
      <c r="F84" s="9"/>
      <c r="G84" s="10"/>
      <c r="H84" s="11"/>
      <c r="I84" s="11"/>
      <c r="J84" s="11"/>
    </row>
    <row r="85" spans="2:10" ht="47.25" customHeight="1">
      <c r="B85" s="54"/>
      <c r="C85" s="55"/>
      <c r="D85" s="56"/>
      <c r="E85" s="57"/>
      <c r="F85" s="57"/>
      <c r="G85" s="57"/>
      <c r="H85" s="57"/>
      <c r="I85" s="57"/>
      <c r="J85" s="57"/>
    </row>
    <row r="86" spans="2:10" ht="42.75" customHeight="1">
      <c r="B86" s="21"/>
      <c r="C86" s="34"/>
      <c r="D86" s="21"/>
      <c r="E86" s="71" t="s">
        <v>31</v>
      </c>
      <c r="F86" s="71"/>
      <c r="G86" s="71"/>
      <c r="H86" s="72">
        <v>23922403</v>
      </c>
      <c r="I86" s="72"/>
      <c r="J86" s="72"/>
    </row>
    <row r="87" spans="2:10" s="14" customFormat="1" ht="41.25" customHeight="1">
      <c r="B87" s="43" t="s">
        <v>22</v>
      </c>
      <c r="C87" s="39">
        <f>SUM(C88:C88)</f>
        <v>17981850.239999998</v>
      </c>
      <c r="D87" s="79"/>
      <c r="E87" s="80"/>
      <c r="F87" s="80"/>
      <c r="G87" s="80"/>
      <c r="H87" s="80"/>
      <c r="I87" s="80"/>
      <c r="J87" s="81"/>
    </row>
    <row r="88" spans="2:10" s="14" customFormat="1" ht="54.75" customHeight="1">
      <c r="B88" s="58" t="s">
        <v>177</v>
      </c>
      <c r="C88" s="25">
        <v>17981850.239999998</v>
      </c>
      <c r="D88" s="22" t="s">
        <v>4</v>
      </c>
      <c r="E88" s="22" t="s">
        <v>5</v>
      </c>
      <c r="F88" s="22" t="s">
        <v>9</v>
      </c>
      <c r="G88" s="31" t="s">
        <v>27</v>
      </c>
      <c r="H88" s="22" t="s">
        <v>6</v>
      </c>
      <c r="I88" s="22" t="s">
        <v>6</v>
      </c>
      <c r="J88" s="22" t="s">
        <v>6</v>
      </c>
    </row>
    <row r="89" spans="2:10" ht="36" customHeight="1">
      <c r="B89" s="43" t="s">
        <v>10</v>
      </c>
      <c r="C89" s="39">
        <f>SUM(C90:C92)</f>
        <v>689141</v>
      </c>
      <c r="D89" s="73"/>
      <c r="E89" s="74"/>
      <c r="F89" s="74"/>
      <c r="G89" s="74"/>
      <c r="H89" s="74"/>
      <c r="I89" s="74"/>
      <c r="J89" s="75"/>
    </row>
    <row r="90" spans="2:10" ht="47.25" customHeight="1">
      <c r="B90" s="59" t="s">
        <v>24</v>
      </c>
      <c r="C90" s="32">
        <v>252290</v>
      </c>
      <c r="D90" s="22" t="s">
        <v>4</v>
      </c>
      <c r="E90" s="22" t="s">
        <v>5</v>
      </c>
      <c r="F90" s="22" t="s">
        <v>9</v>
      </c>
      <c r="G90" s="22" t="s">
        <v>27</v>
      </c>
      <c r="H90" s="22" t="s">
        <v>6</v>
      </c>
      <c r="I90" s="22" t="s">
        <v>6</v>
      </c>
      <c r="J90" s="22" t="s">
        <v>6</v>
      </c>
    </row>
    <row r="91" spans="2:10" ht="47.25" customHeight="1">
      <c r="B91" s="59" t="s">
        <v>171</v>
      </c>
      <c r="C91" s="32">
        <v>235011</v>
      </c>
      <c r="D91" s="22" t="s">
        <v>4</v>
      </c>
      <c r="E91" s="22" t="s">
        <v>5</v>
      </c>
      <c r="F91" s="22" t="s">
        <v>9</v>
      </c>
      <c r="G91" s="60" t="s">
        <v>169</v>
      </c>
      <c r="H91" s="22" t="s">
        <v>6</v>
      </c>
      <c r="I91" s="22" t="s">
        <v>6</v>
      </c>
      <c r="J91" s="22" t="s">
        <v>6</v>
      </c>
    </row>
    <row r="92" spans="2:10" ht="47.25" customHeight="1">
      <c r="B92" s="59" t="s">
        <v>172</v>
      </c>
      <c r="C92" s="32">
        <v>201840</v>
      </c>
      <c r="D92" s="22" t="s">
        <v>4</v>
      </c>
      <c r="E92" s="22" t="s">
        <v>5</v>
      </c>
      <c r="F92" s="22" t="s">
        <v>9</v>
      </c>
      <c r="G92" s="60" t="s">
        <v>170</v>
      </c>
      <c r="H92" s="22" t="s">
        <v>6</v>
      </c>
      <c r="I92" s="22" t="s">
        <v>6</v>
      </c>
      <c r="J92" s="22" t="s">
        <v>6</v>
      </c>
    </row>
    <row r="93" spans="2:10" ht="33.75" customHeight="1">
      <c r="B93" s="43" t="s">
        <v>26</v>
      </c>
      <c r="C93" s="39">
        <f>+C94</f>
        <v>4180872.58</v>
      </c>
      <c r="D93" s="82"/>
      <c r="E93" s="83"/>
      <c r="F93" s="83"/>
      <c r="G93" s="83"/>
      <c r="H93" s="83"/>
      <c r="I93" s="83"/>
      <c r="J93" s="83"/>
    </row>
    <row r="94" spans="2:10" ht="47.25" customHeight="1">
      <c r="B94" s="58" t="s">
        <v>26</v>
      </c>
      <c r="C94" s="3">
        <v>4180872.58</v>
      </c>
      <c r="D94" s="4" t="s">
        <v>4</v>
      </c>
      <c r="E94" s="4" t="s">
        <v>5</v>
      </c>
      <c r="F94" s="4" t="s">
        <v>9</v>
      </c>
      <c r="G94" s="22" t="s">
        <v>27</v>
      </c>
      <c r="H94" s="22" t="s">
        <v>6</v>
      </c>
      <c r="I94" s="22" t="s">
        <v>6</v>
      </c>
      <c r="J94" s="22" t="s">
        <v>6</v>
      </c>
    </row>
    <row r="95" spans="2:10" ht="38.25" customHeight="1">
      <c r="B95" s="43" t="s">
        <v>7</v>
      </c>
      <c r="C95" s="39">
        <f>SUM(C96:C100)</f>
        <v>1064313.05</v>
      </c>
      <c r="D95" s="73"/>
      <c r="E95" s="74"/>
      <c r="F95" s="74"/>
      <c r="G95" s="74"/>
      <c r="H95" s="74"/>
      <c r="I95" s="74"/>
      <c r="J95" s="75"/>
    </row>
    <row r="96" spans="2:10" ht="47.25" customHeight="1">
      <c r="B96" s="59" t="s">
        <v>153</v>
      </c>
      <c r="C96" s="32">
        <v>72679.05</v>
      </c>
      <c r="D96" s="22" t="s">
        <v>4</v>
      </c>
      <c r="E96" s="22" t="s">
        <v>5</v>
      </c>
      <c r="F96" s="22" t="s">
        <v>9</v>
      </c>
      <c r="G96" s="22" t="s">
        <v>27</v>
      </c>
      <c r="H96" s="22" t="s">
        <v>6</v>
      </c>
      <c r="I96" s="22" t="s">
        <v>6</v>
      </c>
      <c r="J96" s="22" t="s">
        <v>6</v>
      </c>
    </row>
    <row r="97" spans="2:10" ht="47.25" customHeight="1">
      <c r="B97" s="59" t="s">
        <v>154</v>
      </c>
      <c r="C97" s="32">
        <v>400000</v>
      </c>
      <c r="D97" s="22" t="s">
        <v>4</v>
      </c>
      <c r="E97" s="22" t="s">
        <v>5</v>
      </c>
      <c r="F97" s="22" t="s">
        <v>9</v>
      </c>
      <c r="G97" s="22" t="s">
        <v>155</v>
      </c>
      <c r="H97" s="22" t="s">
        <v>6</v>
      </c>
      <c r="I97" s="22" t="s">
        <v>6</v>
      </c>
      <c r="J97" s="22" t="s">
        <v>6</v>
      </c>
    </row>
    <row r="98" spans="2:10" ht="72" customHeight="1">
      <c r="B98" s="59" t="s">
        <v>25</v>
      </c>
      <c r="C98" s="32">
        <v>22504</v>
      </c>
      <c r="D98" s="22" t="s">
        <v>4</v>
      </c>
      <c r="E98" s="22" t="s">
        <v>5</v>
      </c>
      <c r="F98" s="22" t="s">
        <v>9</v>
      </c>
      <c r="G98" s="22" t="s">
        <v>34</v>
      </c>
      <c r="H98" s="22" t="s">
        <v>6</v>
      </c>
      <c r="I98" s="22" t="s">
        <v>6</v>
      </c>
      <c r="J98" s="22" t="s">
        <v>6</v>
      </c>
    </row>
    <row r="99" spans="2:10" ht="48.75" customHeight="1">
      <c r="B99" s="59" t="s">
        <v>174</v>
      </c>
      <c r="C99" s="32">
        <v>500250</v>
      </c>
      <c r="D99" s="22" t="s">
        <v>4</v>
      </c>
      <c r="E99" s="22" t="s">
        <v>5</v>
      </c>
      <c r="F99" s="22" t="s">
        <v>9</v>
      </c>
      <c r="G99" s="22" t="s">
        <v>170</v>
      </c>
      <c r="H99" s="22">
        <v>63</v>
      </c>
      <c r="I99" s="22">
        <v>63</v>
      </c>
      <c r="J99" s="22">
        <v>0</v>
      </c>
    </row>
    <row r="100" spans="2:10" ht="50.25" customHeight="1">
      <c r="B100" s="59" t="s">
        <v>173</v>
      </c>
      <c r="C100" s="32">
        <v>68880</v>
      </c>
      <c r="D100" s="22" t="s">
        <v>4</v>
      </c>
      <c r="E100" s="22" t="s">
        <v>5</v>
      </c>
      <c r="F100" s="22" t="s">
        <v>9</v>
      </c>
      <c r="G100" s="22" t="s">
        <v>170</v>
      </c>
      <c r="H100" s="22" t="s">
        <v>6</v>
      </c>
      <c r="I100" s="22" t="s">
        <v>6</v>
      </c>
      <c r="J100" s="22" t="s">
        <v>6</v>
      </c>
    </row>
    <row r="101" spans="2:10" ht="35.25" customHeight="1">
      <c r="B101" s="68" t="s">
        <v>8</v>
      </c>
      <c r="C101" s="70">
        <f>C89+C87+C93+C95</f>
        <v>23916176.870000001</v>
      </c>
      <c r="D101" s="28"/>
      <c r="E101" s="29"/>
      <c r="F101" s="28"/>
      <c r="G101" s="28"/>
      <c r="H101" s="30"/>
      <c r="I101" s="26"/>
      <c r="J101" s="26"/>
    </row>
    <row r="102" spans="2:10" s="14" customFormat="1" ht="47.25" customHeight="1">
      <c r="B102" s="15"/>
      <c r="C102" s="8"/>
      <c r="D102" s="28"/>
      <c r="E102" s="29"/>
      <c r="F102" s="28"/>
      <c r="G102" s="28"/>
      <c r="H102" s="30"/>
      <c r="I102" s="33"/>
      <c r="J102" s="33"/>
    </row>
    <row r="103" spans="2:10" ht="40.5" customHeight="1">
      <c r="B103" s="21"/>
      <c r="C103" s="21"/>
      <c r="D103" s="21"/>
      <c r="E103" s="71" t="s">
        <v>32</v>
      </c>
      <c r="F103" s="71"/>
      <c r="G103" s="71"/>
      <c r="H103" s="72">
        <v>323425</v>
      </c>
      <c r="I103" s="72"/>
      <c r="J103" s="72"/>
    </row>
    <row r="104" spans="2:10" ht="42" customHeight="1">
      <c r="B104" s="43" t="s">
        <v>7</v>
      </c>
      <c r="C104" s="39">
        <f>SUM(C105)</f>
        <v>317569.62</v>
      </c>
      <c r="D104" s="79"/>
      <c r="E104" s="80"/>
      <c r="F104" s="80"/>
      <c r="G104" s="80"/>
      <c r="H104" s="80"/>
      <c r="I104" s="80"/>
      <c r="J104" s="81"/>
    </row>
    <row r="105" spans="2:10" ht="75.75" customHeight="1">
      <c r="B105" s="59" t="s">
        <v>25</v>
      </c>
      <c r="C105" s="25">
        <v>317569.62</v>
      </c>
      <c r="D105" s="7" t="s">
        <v>4</v>
      </c>
      <c r="E105" s="22" t="s">
        <v>5</v>
      </c>
      <c r="F105" s="22" t="s">
        <v>9</v>
      </c>
      <c r="G105" s="63" t="s">
        <v>176</v>
      </c>
      <c r="H105" s="22" t="s">
        <v>6</v>
      </c>
      <c r="I105" s="22" t="s">
        <v>6</v>
      </c>
      <c r="J105" s="22" t="s">
        <v>6</v>
      </c>
    </row>
    <row r="106" spans="2:10" ht="39.75" customHeight="1">
      <c r="B106" s="68" t="s">
        <v>36</v>
      </c>
      <c r="C106" s="70">
        <f>+C104</f>
        <v>317569.62</v>
      </c>
      <c r="D106" s="24"/>
      <c r="E106" s="24"/>
      <c r="F106" s="24"/>
      <c r="G106" s="24"/>
      <c r="H106" s="24"/>
      <c r="I106" s="23"/>
      <c r="J106" s="23"/>
    </row>
    <row r="107" spans="2:10" ht="47.25" customHeight="1">
      <c r="B107" s="24"/>
      <c r="C107" s="24"/>
      <c r="D107" s="24"/>
      <c r="E107" s="24"/>
      <c r="F107" s="24"/>
      <c r="G107" s="24"/>
      <c r="H107" s="24"/>
      <c r="I107" s="23"/>
      <c r="J107" s="23"/>
    </row>
    <row r="108" spans="2:10" ht="35.25" customHeight="1">
      <c r="B108" s="21"/>
      <c r="C108" s="21"/>
      <c r="D108" s="21"/>
      <c r="E108" s="71" t="s">
        <v>33</v>
      </c>
      <c r="F108" s="71"/>
      <c r="G108" s="71"/>
      <c r="H108" s="72">
        <v>26807.07</v>
      </c>
      <c r="I108" s="72"/>
      <c r="J108" s="72"/>
    </row>
    <row r="109" spans="2:10" ht="36" customHeight="1">
      <c r="B109" s="43" t="s">
        <v>7</v>
      </c>
      <c r="C109" s="39">
        <f>SUM(C110:C110)</f>
        <v>26807.07</v>
      </c>
      <c r="D109" s="79"/>
      <c r="E109" s="80"/>
      <c r="F109" s="80"/>
      <c r="G109" s="80"/>
      <c r="H109" s="80"/>
      <c r="I109" s="80"/>
      <c r="J109" s="81"/>
    </row>
    <row r="110" spans="2:10" ht="74.25" customHeight="1">
      <c r="B110" s="59" t="s">
        <v>25</v>
      </c>
      <c r="C110" s="25">
        <v>26807.07</v>
      </c>
      <c r="D110" s="7" t="s">
        <v>4</v>
      </c>
      <c r="E110" s="22" t="s">
        <v>5</v>
      </c>
      <c r="F110" s="22" t="s">
        <v>9</v>
      </c>
      <c r="G110" s="35" t="s">
        <v>34</v>
      </c>
      <c r="H110" s="22" t="s">
        <v>6</v>
      </c>
      <c r="I110" s="22" t="s">
        <v>6</v>
      </c>
      <c r="J110" s="22" t="s">
        <v>6</v>
      </c>
    </row>
    <row r="111" spans="2:10" ht="37.5" customHeight="1">
      <c r="B111" s="68" t="s">
        <v>35</v>
      </c>
      <c r="C111" s="70">
        <f>+C110</f>
        <v>26807.07</v>
      </c>
      <c r="D111" s="24"/>
      <c r="E111" s="24"/>
      <c r="F111" s="24"/>
      <c r="G111" s="24"/>
      <c r="H111" s="24"/>
      <c r="I111" s="23"/>
      <c r="J111" s="23"/>
    </row>
    <row r="112" spans="2:10" ht="27" customHeight="1">
      <c r="B112" s="15"/>
      <c r="C112" s="8"/>
      <c r="D112" s="24"/>
      <c r="E112" s="24"/>
      <c r="F112" s="24"/>
      <c r="G112" s="24"/>
      <c r="H112" s="24"/>
      <c r="I112" s="23"/>
      <c r="J112" s="23"/>
    </row>
    <row r="113" spans="2:10" ht="27" customHeight="1">
      <c r="B113" s="13" t="s">
        <v>23</v>
      </c>
      <c r="C113" s="8"/>
      <c r="D113" s="24"/>
      <c r="E113" s="24"/>
      <c r="F113" s="24"/>
      <c r="G113" s="24"/>
      <c r="H113" s="24"/>
      <c r="I113" s="23"/>
      <c r="J113" s="23"/>
    </row>
    <row r="114" spans="2:10" ht="27" customHeight="1">
      <c r="B114" s="91" t="s">
        <v>48</v>
      </c>
      <c r="C114" s="91"/>
      <c r="D114" s="24"/>
      <c r="E114" s="91" t="s">
        <v>28</v>
      </c>
      <c r="F114" s="91"/>
      <c r="G114" s="91"/>
      <c r="H114" s="91"/>
      <c r="I114" s="91"/>
      <c r="J114" s="23"/>
    </row>
    <row r="115" spans="2:10" ht="27" customHeight="1">
      <c r="B115" s="91"/>
      <c r="C115" s="91"/>
      <c r="D115" s="24"/>
      <c r="E115" s="91"/>
      <c r="F115" s="91"/>
      <c r="G115" s="91"/>
      <c r="H115" s="91"/>
      <c r="I115" s="91"/>
      <c r="J115" s="23"/>
    </row>
    <row r="116" spans="2:10" ht="29.25" customHeight="1">
      <c r="B116" s="91"/>
      <c r="C116" s="91"/>
      <c r="D116" s="24"/>
      <c r="E116" s="91"/>
      <c r="F116" s="91"/>
      <c r="G116" s="91"/>
      <c r="H116" s="91"/>
      <c r="I116" s="91"/>
      <c r="J116" s="23"/>
    </row>
    <row r="117" spans="2:10" ht="29.25" customHeight="1">
      <c r="B117" s="91"/>
      <c r="C117" s="91"/>
      <c r="D117" s="13"/>
      <c r="E117" s="91"/>
      <c r="F117" s="91"/>
      <c r="G117" s="91"/>
      <c r="H117" s="91"/>
      <c r="I117" s="91"/>
    </row>
    <row r="118" spans="2:10" ht="25.5" customHeight="1">
      <c r="B118" s="91"/>
      <c r="C118" s="91"/>
      <c r="D118" s="13"/>
      <c r="E118" s="91"/>
      <c r="F118" s="91"/>
      <c r="G118" s="91"/>
      <c r="H118" s="91"/>
      <c r="I118" s="91"/>
    </row>
    <row r="119" spans="2:10" ht="47.25" customHeight="1">
      <c r="B119" s="91"/>
      <c r="C119" s="91"/>
      <c r="D119" s="13"/>
      <c r="E119" s="91"/>
      <c r="F119" s="91"/>
      <c r="G119" s="91"/>
      <c r="H119" s="91"/>
      <c r="I119" s="91"/>
    </row>
    <row r="120" spans="2:10" ht="47.25" customHeight="1">
      <c r="B120" s="91"/>
      <c r="C120" s="91"/>
      <c r="D120" s="13"/>
      <c r="E120" s="91"/>
      <c r="F120" s="91"/>
      <c r="G120" s="91"/>
      <c r="H120" s="91"/>
      <c r="I120" s="91"/>
    </row>
    <row r="121" spans="2:10" ht="47.25" customHeight="1">
      <c r="B121" s="44"/>
      <c r="C121" s="16"/>
      <c r="D121" s="16"/>
      <c r="E121" s="92"/>
      <c r="F121" s="92"/>
      <c r="G121" s="92"/>
      <c r="H121" s="92"/>
    </row>
    <row r="122" spans="2:10" ht="47.25" customHeight="1">
      <c r="B122" s="17"/>
      <c r="C122" s="18"/>
      <c r="D122" s="16"/>
      <c r="E122" s="93"/>
      <c r="F122" s="93"/>
      <c r="G122" s="93"/>
      <c r="H122" s="93"/>
    </row>
    <row r="123" spans="2:10" ht="47.25" customHeight="1">
      <c r="B123" s="13"/>
      <c r="C123" s="13"/>
      <c r="D123" s="13"/>
      <c r="E123" s="13"/>
      <c r="F123" s="13"/>
      <c r="G123" s="13"/>
      <c r="H123" s="13"/>
    </row>
  </sheetData>
  <mergeCells count="35">
    <mergeCell ref="D13:J13"/>
    <mergeCell ref="F7:F8"/>
    <mergeCell ref="G7:G8"/>
    <mergeCell ref="H7:J7"/>
    <mergeCell ref="B9:J9"/>
    <mergeCell ref="B12:J12"/>
    <mergeCell ref="E121:H121"/>
    <mergeCell ref="E122:H122"/>
    <mergeCell ref="D89:J89"/>
    <mergeCell ref="D93:J93"/>
    <mergeCell ref="D87:J87"/>
    <mergeCell ref="D109:J109"/>
    <mergeCell ref="B114:C120"/>
    <mergeCell ref="E114:I120"/>
    <mergeCell ref="E103:G103"/>
    <mergeCell ref="H103:J103"/>
    <mergeCell ref="D104:J104"/>
    <mergeCell ref="E108:G108"/>
    <mergeCell ref="H108:J108"/>
    <mergeCell ref="E86:G86"/>
    <mergeCell ref="H86:J86"/>
    <mergeCell ref="D95:J95"/>
    <mergeCell ref="B1:J1"/>
    <mergeCell ref="B2:J2"/>
    <mergeCell ref="B3:J3"/>
    <mergeCell ref="E80:G80"/>
    <mergeCell ref="H80:J80"/>
    <mergeCell ref="D81:J81"/>
    <mergeCell ref="D76:J76"/>
    <mergeCell ref="E5:G5"/>
    <mergeCell ref="H5:J5"/>
    <mergeCell ref="B7:B8"/>
    <mergeCell ref="C7:C8"/>
    <mergeCell ref="D7:D8"/>
    <mergeCell ref="E7:E8"/>
  </mergeCells>
  <pageMargins left="0.7" right="0.7" top="0.75" bottom="0.75" header="0.3" footer="0.3"/>
  <pageSetup scale="33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 2022</vt:lpstr>
      <vt:lpstr>'4T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DELL</cp:lastModifiedBy>
  <cp:lastPrinted>2023-01-10T19:27:51Z</cp:lastPrinted>
  <dcterms:created xsi:type="dcterms:W3CDTF">2019-07-29T16:49:37Z</dcterms:created>
  <dcterms:modified xsi:type="dcterms:W3CDTF">2023-01-10T20:41:45Z</dcterms:modified>
</cp:coreProperties>
</file>