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4T2023\TESORERÍA 4T2023\"/>
    </mc:Choice>
  </mc:AlternateContent>
  <xr:revisionPtr revIDLastSave="0" documentId="13_ncr:1_{99708E29-4682-4141-A4FA-90B5A806F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 2023" sheetId="7" r:id="rId1"/>
  </sheets>
  <externalReferences>
    <externalReference r:id="rId2"/>
  </externalReferences>
  <definedNames>
    <definedName name="_xlnm.Print_Area" localSheetId="0">'4T 2023'!$B$1:$J$185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7" l="1"/>
  <c r="C179" i="7" l="1"/>
  <c r="C177" i="7"/>
  <c r="C174" i="7"/>
  <c r="C172" i="7"/>
  <c r="C167" i="7"/>
  <c r="C169" i="7" s="1"/>
  <c r="C162" i="7"/>
  <c r="C160" i="7"/>
  <c r="C158" i="7"/>
  <c r="C156" i="7"/>
  <c r="C152" i="7"/>
  <c r="C150" i="7"/>
  <c r="C142" i="7"/>
  <c r="C140" i="7"/>
  <c r="C164" i="7" s="1"/>
  <c r="C138" i="7"/>
  <c r="C136" i="7"/>
  <c r="C134" i="7"/>
  <c r="C131" i="7"/>
  <c r="H130" i="7"/>
  <c r="C129" i="7"/>
  <c r="H128" i="7"/>
  <c r="C127" i="7"/>
  <c r="C122" i="7"/>
  <c r="C120" i="7"/>
  <c r="C115" i="7"/>
  <c r="H114" i="7"/>
  <c r="C113" i="7"/>
  <c r="H112" i="7"/>
  <c r="C111" i="7"/>
  <c r="H110" i="7"/>
  <c r="H109" i="7"/>
  <c r="H108" i="7"/>
  <c r="H107" i="7"/>
  <c r="H106" i="7"/>
  <c r="H105" i="7"/>
  <c r="C104" i="7"/>
  <c r="H103" i="7"/>
  <c r="H102" i="7"/>
  <c r="H101" i="7"/>
  <c r="H100" i="7"/>
  <c r="H99" i="7"/>
  <c r="H98" i="7"/>
  <c r="C97" i="7"/>
  <c r="H92" i="7"/>
  <c r="C91" i="7"/>
  <c r="C93" i="7" s="1"/>
  <c r="C84" i="7"/>
  <c r="H83" i="7"/>
  <c r="C82" i="7"/>
  <c r="H81" i="7"/>
  <c r="H80" i="7"/>
  <c r="H79" i="7"/>
  <c r="H78" i="7"/>
  <c r="H77" i="7"/>
  <c r="H76" i="7"/>
  <c r="H75" i="7"/>
  <c r="H74" i="7"/>
  <c r="H73" i="7"/>
  <c r="H72" i="7"/>
  <c r="H71" i="7"/>
  <c r="H70" i="7"/>
  <c r="C69" i="7"/>
  <c r="C86" i="7" s="1"/>
  <c r="H68" i="7"/>
  <c r="H67" i="7"/>
  <c r="C66" i="7"/>
  <c r="H65" i="7"/>
  <c r="H64" i="7"/>
  <c r="H63" i="7"/>
  <c r="B63" i="7"/>
  <c r="H62" i="7"/>
  <c r="B62" i="7"/>
  <c r="H61" i="7"/>
  <c r="B61" i="7"/>
  <c r="C60" i="7"/>
  <c r="H59" i="7"/>
  <c r="H58" i="7"/>
  <c r="C57" i="7"/>
  <c r="H56" i="7"/>
  <c r="H55" i="7"/>
  <c r="B55" i="7"/>
  <c r="C54" i="7"/>
  <c r="H53" i="7"/>
  <c r="H52" i="7"/>
  <c r="H51" i="7"/>
  <c r="B51" i="7"/>
  <c r="H50" i="7"/>
  <c r="H49" i="7"/>
  <c r="H48" i="7"/>
  <c r="H47" i="7"/>
  <c r="H46" i="7"/>
  <c r="C45" i="7"/>
  <c r="H44" i="7"/>
  <c r="H43" i="7"/>
  <c r="H42" i="7"/>
  <c r="H41" i="7"/>
  <c r="H40" i="7"/>
  <c r="H39" i="7"/>
  <c r="H38" i="7"/>
  <c r="H37" i="7"/>
  <c r="H36" i="7"/>
  <c r="H35" i="7"/>
  <c r="H34" i="7"/>
  <c r="B34" i="7"/>
  <c r="H33" i="7"/>
  <c r="B33" i="7"/>
  <c r="H32" i="7"/>
  <c r="B32" i="7"/>
  <c r="H31" i="7"/>
  <c r="B31" i="7"/>
  <c r="H30" i="7"/>
  <c r="B30" i="7"/>
  <c r="H29" i="7"/>
  <c r="B29" i="7"/>
  <c r="H28" i="7"/>
  <c r="B28" i="7"/>
  <c r="H27" i="7"/>
  <c r="H26" i="7"/>
  <c r="H25" i="7"/>
  <c r="H24" i="7"/>
  <c r="H23" i="7"/>
  <c r="H22" i="7"/>
  <c r="C21" i="7"/>
  <c r="C16" i="7"/>
  <c r="C10" i="7"/>
</calcChain>
</file>

<file path=xl/sharedStrings.xml><?xml version="1.0" encoding="utf-8"?>
<sst xmlns="http://schemas.openxmlformats.org/spreadsheetml/2006/main" count="664" uniqueCount="201">
  <si>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</si>
  <si>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</si>
  <si>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</si>
  <si>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</si>
  <si>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</si>
  <si>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</si>
  <si>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</si>
  <si>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</si>
  <si>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</si>
  <si>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</si>
  <si>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</si>
  <si>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</si>
  <si>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</si>
  <si>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</si>
  <si>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</si>
  <si>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</si>
  <si>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</si>
  <si>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</si>
  <si>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U9 INDIRECTOS</t>
  </si>
  <si>
    <t>SERVICIO DE ENERGÍA ELÉCTRICA</t>
  </si>
  <si>
    <t>C2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</si>
  <si>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</si>
  <si>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</si>
  <si>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</si>
  <si>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 xml:space="preserve">SERVICIO DE ARRENDAMIENTO PURO SIN OPCIÓN DE COMPRA DE VEHÍCULOS  PARA SUPERVISIÓN DE OBRAS </t>
  </si>
  <si>
    <t>TOTAL FOPET</t>
  </si>
  <si>
    <t>OBRAS</t>
  </si>
  <si>
    <t>SF PAVIMENTACIÓN</t>
  </si>
  <si>
    <t>TF  FOMENTO A LA PRODUCCIÓN Y PRODUCTIVIDAD</t>
  </si>
  <si>
    <t>CUMPICH</t>
  </si>
  <si>
    <t>POCBOC</t>
  </si>
  <si>
    <t>DZOTCHÉN</t>
  </si>
  <si>
    <t>PAGO DE ENERGÍA ELECTRICA</t>
  </si>
  <si>
    <t>MONTO BANOBRAS 2023:</t>
  </si>
  <si>
    <t>REHABILITACIÓN DE PAVIMENTACIÓN CON DOBLE RIEGO DE SELLO EN LA CALLE CUATRO POR UNO EN HECELCHAKÁN LOCALIDAD DZOTCHÉN</t>
  </si>
  <si>
    <t xml:space="preserve"> REHABILITACIÓN DE PAVIMENTACIÓN CON DOBLE RIEGO DE SELLO EN LA CALLE OCHO ENTRE UNO Y TRES EN HECELCHAKÁN LOCALIDAD DZOTCHÉN</t>
  </si>
  <si>
    <t>REHABILITACIÓN DE CAMINO SACA COSECHAS EN HECELCHAKÁN LOCALIDAD CUMPICH ZONA DE PRODUCCIÓN CAMINO DE RIEGO NO. 1 YÁAM BEJ</t>
  </si>
  <si>
    <t xml:space="preserve"> REHABILITACIÓN DE CAMINO SACA COSECHAS EN HECELCHAKÁN LOCALIDAD CUMPICH ZONA DE PRODUCCIÓN KU SUUK</t>
  </si>
  <si>
    <t>REHABILITACIÓN DE CAMINO SACA COSECHAS EN HECELCHAKÁN LOCALIDAD DZOTCHÉN ZONA DE PRODUCCIÓN BE CHELEMI</t>
  </si>
  <si>
    <t xml:space="preserve"> REHABILITACIÓN DE CAMINO SACA COSECHAS EN HECELCHAKÁN LOCALIDAD DZOTCHÉN ZONA DE PRODUCCIÓN IXI IM JA</t>
  </si>
  <si>
    <t xml:space="preserve"> REHABILITACIÓN DE CAMINO SACA COSECHAS EN HECELCHAKÁN LOCALIDAD DZOTCHÉN ZONA DE PRODUCCIÓN SAK AAK AL</t>
  </si>
  <si>
    <t>REHABILITACIÓN DE PAVIMENTACIÓN CON DOBLE RIEGO DE SELLO EN LA CALLE VEINTE ENTRE TRECE Y DIECISIETE EN HECELCHAKÁN LOCALIDAD CUMPICH</t>
  </si>
  <si>
    <t>REHABILITACIÓN DE PAVIMENTACIÓN CON DOBLE RIEGO DE SELLO EN LA CALLE TRECE ENTRE CATORCE Y VEINTIDÓS EN HECELCHAKÁN LOCALIDAD CUMPICH</t>
  </si>
  <si>
    <t xml:space="preserve"> REHABILITACIÓN DE PAVIMENTACIÓN CON DOBLE RIEGO DE SELLO EN LA CALLE OCHO ENTRE ONCE Y DIECISIETE EN HECELCHAKÁN LOCALIDAD POCBOC</t>
  </si>
  <si>
    <t>REHABILITACIÓN DE PAVIMENTACIÓN CON DOBLE RIEGO DE SELLO EN LA CALLE ONCE ENTRE CATORCE Y SEIS EN HECELCHAKÁN LOCALIDAD POCBOC</t>
  </si>
  <si>
    <t>SERV</t>
  </si>
  <si>
    <t>TOTAL BANOBRAS:</t>
  </si>
  <si>
    <t>ADQUISICIÓN DE PAVOS</t>
  </si>
  <si>
    <t>EVALUACIONES EXTERNAS</t>
  </si>
  <si>
    <t>EVALUACION ES DEL RAMO 33</t>
  </si>
  <si>
    <t>MONTO FOPET 2023:</t>
  </si>
  <si>
    <t>MONTO FORTAMUN 2023:</t>
  </si>
  <si>
    <t>MONTO FAISMUN 2023:</t>
  </si>
  <si>
    <t>2941 M2</t>
  </si>
  <si>
    <t>321 M2</t>
  </si>
  <si>
    <t>1395.74 M2</t>
  </si>
  <si>
    <t>1687.30 M2</t>
  </si>
  <si>
    <t>1128 M2</t>
  </si>
  <si>
    <t>1344 M2</t>
  </si>
  <si>
    <t>2762 ML</t>
  </si>
  <si>
    <t>1300 ML</t>
  </si>
  <si>
    <t>1000 ML</t>
  </si>
  <si>
    <t>2000 ML</t>
  </si>
  <si>
    <t>TOTAL FAISMUN:</t>
  </si>
  <si>
    <t>1 CONTRATO</t>
  </si>
  <si>
    <t>SC AGUA POTABLE</t>
  </si>
  <si>
    <t>SD ALCANTARILLADO</t>
  </si>
  <si>
    <t>CONSTRUCCIÓN DE POZO DE ABSORCIÓN EN LA CALLE NUEVE A ENTRE PROLONGACIÓN NUEVE A Y DIECIOCHO EN HECELCHAKÁN LOCALIDAD HECELCHAKÁN BARRIO LA CONQUISTA</t>
  </si>
  <si>
    <t>SG ELECTRIFICACIÓN</t>
  </si>
  <si>
    <t>CONSTRUCCIÓN DE TECHADO EN ÁREA DE IMPARTICIÓN DE EDUCACIÓN FÍSICA EN LA SECUNDARIA CABALAN MACARI EN HECELCHAKÁN LOCALIDAD HECELCHAKÁN BARRIO LA CONQUISTA</t>
  </si>
  <si>
    <t>SJ EDUCACIÓN</t>
  </si>
  <si>
    <t>REHABILITACIÓN DE CAMINO SACA COSECHAS EN HECELCHAKÁN LOCALIDAD GRANJA AVÍCOLA ZONA DE PRODUCCIÓN SAN JUAN</t>
  </si>
  <si>
    <t>AMPLIACIÓN DE ELECTRIFICACIÓN EN LA CALLE DIECISIETE, QUINCE, DOCE, ONCE Y DIEZ DE LA AGEB 0452 Y 0289 EN HECELCHAKÁN LOCALIDAD HECELCHAKÁN BARRIO SAN JUAN</t>
  </si>
  <si>
    <t>AGUA POTABLE</t>
  </si>
  <si>
    <t>PAGO DE DERECHOS DE AGUAS RESIDUALES EN EL MUNICIPIO DE HECELCHAKÁN</t>
  </si>
  <si>
    <t>ADQUISICIÓN</t>
  </si>
  <si>
    <t>SERVICIOS PROFESIONALES</t>
  </si>
  <si>
    <t>ADQUISICIÓN DE LUMINARIAS PARA EL PROGRAMA DE SEGURIDAD PÚBLICA DEL MUNICIPIO DE HECELCHAKÁN</t>
  </si>
  <si>
    <t>FERTILIZANTES</t>
  </si>
  <si>
    <t>PRESTACIÓN DE SERVICIOS PROFESIONALES DE ASESORÍA JURÍDICA PARA EL H. AYUNTAMIENTO DE HECELCHAKÁN</t>
  </si>
  <si>
    <t>SERVICIOS JURÍDICOS ESPECIALIZADOS PARA EL H. AYUNTAMIENTO DE HECELCHAKÁN</t>
  </si>
  <si>
    <t>PRESTACIÓN DE SERVICIOS PROFESIONALES CONSISTENTES EN ASESORÍA Y CONSULTORÍA CORRESPONDIENTE AL EJERCICIO FISCAL 2022</t>
  </si>
  <si>
    <t>ADQUISICIÓN DE FERTILIZANTES</t>
  </si>
  <si>
    <t>COMPRA</t>
  </si>
  <si>
    <t>DOTACIÓN DE COMBUSTIBLE PARA EL PROGRAMA DE SEGURIDAD PUBLICA DE PÙBLICA EN EL MUNICIPIO DE HECELCHAKÁN</t>
  </si>
  <si>
    <t>AMORTIZACIÓN DE LA DEUDA INTERNA CON INSTITUCIONES DE CRÉDITO</t>
  </si>
  <si>
    <t>1200.30 M2</t>
  </si>
  <si>
    <t>405.50 M2</t>
  </si>
  <si>
    <t>680 M2</t>
  </si>
  <si>
    <t>750 M2</t>
  </si>
  <si>
    <t>295 M2</t>
  </si>
  <si>
    <t>275 M2</t>
  </si>
  <si>
    <t>700 M2</t>
  </si>
  <si>
    <t>2110 ML</t>
  </si>
  <si>
    <t>1 POZO</t>
  </si>
  <si>
    <t>446 ML</t>
  </si>
  <si>
    <t>366 ML</t>
  </si>
  <si>
    <t>562 ML</t>
  </si>
  <si>
    <t>1058 M2</t>
  </si>
  <si>
    <t>N/A</t>
  </si>
  <si>
    <t>MONTO FOPET ADEFAS 2022:</t>
  </si>
  <si>
    <t>REHABILITACIÓN DE PAVIMENTACIÓN CON DOBLE RIEGO DE SELLO EN LA CALLE DIEZ ENTRE NUEVE Y DIECIOCHO EN HECELCHAKÁN LOCALIDAD HECELCHAKÁN BARRIO LA CONQUISTA</t>
  </si>
  <si>
    <t>REHABILITACIÓN DE PAVIMENTACIÓN CON DOBLE RIEGO DE SELLO EN LA CALLE NUEVE POR TREINTA EN HECELCHAKÁN LOCALIDAD HECELCHAKÁN BARRIO SAN JUAN</t>
  </si>
  <si>
    <t>REHABILITACIÓN DE PAVIMENTACIÓN CON DOBLE RIEGO DE SELLO EN LA CALLE CUATRO POR NUEVE EN HECELCHAKÁN LOCALIDAD HECELCHAKÁN BARRIO SAN JUAN</t>
  </si>
  <si>
    <t>REHABILITACIÓN DE PAVIMENTACIÓN CON DOBLE RIEGO DE SELLO EN LA CALLE SN CIRCUNDANTE PARQUE BICENTENARIO ENTRE DIECINUEVE Y VEINTIOCHO EN HECELCHAKÁN LOCALIDAD HECELCHAKAN BARRIO SAN FRANCISCO</t>
  </si>
  <si>
    <t>REHABILITACIÓN DE PAVIMENTACIÓN CON DOBLE RIEGO DE SELLO EN LA CALLE CATORCE ENTRE VEINTITRÉS Y CALLE SN EN HECELCHAKÁN LOCALIDAD HECELCHAKÁN BARRIO SAN ANTONIO</t>
  </si>
  <si>
    <t>REHABILITACIÓN DE PAVIMENTACIÓN CON DOBLE RIEGO DE SELLO EN LA CALLE DIEZ A ENTRE NUEVE Y DIEZ EN HECELCHAKÁN LOCALIDAD HECELCHAKÁN BARRIO LA CONQUISTA</t>
  </si>
  <si>
    <t>REHABILITACIÓN DE PAVIMENTACIÓN CON DOBLE RIEGO DE SELLO EN LA CALLE CINCO ENTRE DIEZ A Y PRIVADA DE LA CALLE CINCO EN HECELCHAKÁN LOCALIDAD HECELCHAKÁN BARRIO LA CONQUISTA</t>
  </si>
  <si>
    <t>REHABILITACIÓN DE CAMINO SACA COSECHAS EN HECELCHAKÁN ZONA DE PRODUCCIÓN PEETS KIIN</t>
  </si>
  <si>
    <t>REHABILITACIÓN DE POZO PROFUNDO DE AGUA ENTUBADA EN HECELCHAKÁN LOCALIDAD SANTA CRUZ</t>
  </si>
  <si>
    <t>AMPLIACIÓN DE ELECTRIFICACIÓN EN LA AGEB 026A EN HECELCHAKÁN LOCALIDAD HECELCHAKÁN BARRIO SAN FRANCISCO</t>
  </si>
  <si>
    <t>AMPLIACIÓN DE ELECTRIFICACIÓN EN LA AGEB 0255 EN HECELCHAKÁN LOCALIDAD HECELCHAKÁN BARRIO SAN ANTONIO</t>
  </si>
  <si>
    <t>CONSTRUCCIÓN DE TECHADO EN ÁREA DE IMPARTICIÓN DE EDUCACIÓN FÍSICA EN LA PRIMARIA JUSTO SIERRA MÉNDEZ EN HECELCHAKÁN LOCALIDAD HECELCHAKÁN BARRIO LA CONQUISTA</t>
  </si>
  <si>
    <t>SH VIVIENDA</t>
  </si>
  <si>
    <t>CONSTRUCCIÓN DE TECHO FIRME PARA BENEFICIAR A LAS AGEB 0274 Y 0433 EN HECELCHAKÁN LOCALIDAD HECELCHAKÁN BARRIO SAN FRANCISCO</t>
  </si>
  <si>
    <t>CONSTRUCCIÓN DE TECHO FIRME PARA BENEFICIAR A LAS AGEB 0448, 0467 Y 0452 EN HECELCHAKÁN LOCALIDAD HECELCHAKÁN BARRIO LA CONQUISTA</t>
  </si>
  <si>
    <t>654.50 M2</t>
  </si>
  <si>
    <t>775 M2</t>
  </si>
  <si>
    <t>290 M2</t>
  </si>
  <si>
    <t>741.78 M2</t>
  </si>
  <si>
    <t>768.75 M2</t>
  </si>
  <si>
    <t>715 M2</t>
  </si>
  <si>
    <t>1209.50 M2</t>
  </si>
  <si>
    <t>4100 ML</t>
  </si>
  <si>
    <t>333 ML</t>
  </si>
  <si>
    <t>150 ML</t>
  </si>
  <si>
    <t>536.70 M2</t>
  </si>
  <si>
    <t>382.68 M2</t>
  </si>
  <si>
    <t>218.20 M2</t>
  </si>
  <si>
    <t>ADQUISICIÓN DE MATERIAL SELLO PREMEZCALDO PARA REHABILITACIÓN DE CALLES</t>
  </si>
  <si>
    <t>ADQUISICIÓN DE LLANTAS</t>
  </si>
  <si>
    <t xml:space="preserve">DOTACIÓN DE UNIFORMES </t>
  </si>
  <si>
    <t>ADQUISICIÓN DE VEHÍCULO PARA PROTECCIÓN CIVIL, PARA LABORES DE RESCATE EN EL MUNICIPIO DE HECELCHAKÁN</t>
  </si>
  <si>
    <t>CONSTRUCCIÓN DE CUARTOS DORMITORIO EN HECELCHAKÁN LOCALIDAD POCBOC</t>
  </si>
  <si>
    <t xml:space="preserve">	REHABILITACIÓN DE PAVIMENTACIÓN CON DOBLE RIEGO DE SELLO EN LA CALLE PRIVADA SN POR 16 EN HECELCHAKÁN LOCALIDAD HECELCHAKAN BARRIO LA CONQUISTA</t>
  </si>
  <si>
    <t>CONSTRUCCIÓN DE TECHO FIRME EN HECELCHAKÁN LOCALIDAD POCBOC</t>
  </si>
  <si>
    <t>442 M2</t>
  </si>
  <si>
    <t>676.09 M2</t>
  </si>
  <si>
    <t>16 CUARTOS</t>
  </si>
  <si>
    <t>CONSTRUCCIÓN DE TECHO FIRME EN HECELCHAKÁN LOCALIDAD MONTEBELLO</t>
  </si>
  <si>
    <t>REHABILITACIÓN DE PAVIMENTACIÓN CON DOBLE RIEGO DE SELLO EN LA CALLE DIECISÉIS POR NUEVE EN HECELCHAKÁN LOCALIDAD HECELCHAKÁN BARRIO LA CONQUISTA</t>
  </si>
  <si>
    <t>328 M2</t>
  </si>
  <si>
    <t>REHABILITACIÓN DE PAVIMENTACIÓN CON DOBLE RIEGO DE SELLO EN LA CALLE SEIS ENTRE ONCE A Y SIETE EN HECELCHAKÁN LOCALIDAD POMUCH BARRIO SANTA CRISTINA</t>
  </si>
  <si>
    <t>CONSTRUCCIÓN DE 12 CUARTOS DORMITORIO PARA BENEFICIAR A LAS AGEB 0448, 0467 Y 0452 EN HECELCHAKÁN LOCALIDAD HECELCHAKÁN BARRIO LA CONQUISTA</t>
  </si>
  <si>
    <t>87.73 M2</t>
  </si>
  <si>
    <t>12 CUARTOS</t>
  </si>
  <si>
    <t>REHABILITACIÓN DE CAMINO SACA COSECHAS EN HECELCHAKÁN ZONA DE PRODUCCIÓN JUM PETS KIIN</t>
  </si>
  <si>
    <t>CONSTRUCCIÓN DE 15 CUARTOS DORMITORIO PARA BENEFICIAR A LAS AGEB 0274, 0433 Y 026A EN HECELHAKÁN LOCALIDAD HECELCHAKÁN BARRIO SAN FRANCISCO</t>
  </si>
  <si>
    <t>15 CUARTOS</t>
  </si>
  <si>
    <t>CONSTRUCCIÓN DE POZO DE ABSORCIÓN EN LA CALLE DIECISIETE POR VEINTIDÓS EN HECELCHAKÁN LOCALIDAD POMUCH BARRIO SAN JERÓNIMO</t>
  </si>
  <si>
    <t>SE URBANIZACIÓN</t>
  </si>
  <si>
    <t>AMPLIACIÓN DE SEÑALÉTICA EN HECELCHAKÁN LOCALIDAD HECELCHAKÁN</t>
  </si>
  <si>
    <t>915 SEÑALÉTICAS</t>
  </si>
  <si>
    <t>CONSTRUCCIÓN DE 3 CUARTOS DORMITORIO EN HECELCHAKÁN LOCALIDAD MONTEBELLO</t>
  </si>
  <si>
    <t>3 CUARTOS</t>
  </si>
  <si>
    <t>CONSTRUCCIÓN DE TECHO FIRME PARA BENEFICIAR A LAS AGEBS 0429 Y 0255 EN HECELCHAKÁN LOCALIDAD HECELCHAKÁN BARRIO SAN ANTONIO</t>
  </si>
  <si>
    <t>292.96 M2</t>
  </si>
  <si>
    <t>CONSTRUCCIÓN DE TECHO FIRME PARA BENEFICIAR A LA AGEB 0452 EN HECELCHAKÁN LOCALIDAD HECELCHAKÁN BARRIO SAN JUAN Y LA CONQUISTA</t>
  </si>
  <si>
    <t xml:space="preserve">	CONSTRUCCIÓN DE 3 CUARTOS DORMITORIO PARA BENEFICIAR LAS AGEB 0429 Y 0448 EN HECELCHAKÁN LOCALIDAD HECELCHAKÁN BARRIO SAN ANTONIO</t>
  </si>
  <si>
    <t xml:space="preserve">	CONSTRUCCIÓN DE 1 CUARTO DORMITORIO EN HECELCHAKÁN LOCALIDAD HECELCHAKÁN BARRIO SAN ELIAS</t>
  </si>
  <si>
    <t>1 CUARTO</t>
  </si>
  <si>
    <t>PROGRAMA DE DESARROLLO INSTITUCIONAL MUNICIPAL Y DE LAS DEMARCACIONES TERRITORIALES DEL DISTRITO FEDERAL (PRODIMDF)</t>
  </si>
  <si>
    <t>DZOTZIL</t>
  </si>
  <si>
    <t>POMUCH</t>
  </si>
  <si>
    <t>MONTEBELLO</t>
  </si>
  <si>
    <t>ADQ</t>
  </si>
  <si>
    <t>ADQUSICIÓN DE PAPELERÍA PARA SEGUIMIENTO DE OBRAS</t>
  </si>
  <si>
    <t>ADQUSICIÓN DE CONSUMIBLES DE CÓMPUTO PARA SEGUIMIENTO DE OBRAS</t>
  </si>
  <si>
    <t>ADQUSICIÓN DE PAPELERÍA PARA VERIFICACIÓN Y SEGUIMIENTO DE OBRAS Y ACCIONES DEL FAISMUN</t>
  </si>
  <si>
    <t>ADQUSICIÓN DE CONSUMIBLES DE CÓMPUTO PARA VERIFICACIÓN Y SEGUIMIENTO DE OBRAS Y ACCIONES DEL FAISMUN</t>
  </si>
  <si>
    <t>DOTACIÓN DE ESCANER, MULTIFUNCIONAL Y COMPUTADORA DE ESCRITORIO A DIVERSAS DIRECCIONES DEL H. AYUNTAMIENTO DE HECELCHAKÁN</t>
  </si>
  <si>
    <t>DOTACIÓN DE AIRE ACONDICIONADO A DIVERSAS ÁREAS DEL H. AYUNTAMIENTO DE HECELCHAKÁN</t>
  </si>
  <si>
    <t>DOTACIÓN DE MOBILIARIO A DIVERSAS ÁREAS DEL H. AYUNTAMIENTO DE HECELCHAKÁN</t>
  </si>
  <si>
    <t>MONTO RENDIMIENTOS FINANCIEROS FAISMUN 2023:</t>
  </si>
  <si>
    <t>MONTO RENDIMIENTOS FINANCIEROS BANOBRAS 2023:</t>
  </si>
  <si>
    <t>TOTAL RENDIMIENTOS FINANCIEROS FAISMUN:</t>
  </si>
  <si>
    <t>TOTAL RENDIMIENTOS FINANCIEROS BANOBRAS:</t>
  </si>
  <si>
    <t>287.41 M2</t>
  </si>
  <si>
    <t>DIVERSOS MATERIALES PARA PATRULLAS (SERVICIO PREVENTIVO)</t>
  </si>
  <si>
    <t>ADQUISICIÓN DE HIPOCLORITO</t>
  </si>
  <si>
    <t>ADQUISICIÓN DE HIPOCLORITO DE SODIO Y KITS DE VÁLVULAS</t>
  </si>
  <si>
    <t xml:space="preserve">SERVICIOS </t>
  </si>
  <si>
    <t>SERVICIO DE IMPERMEABILIZACIÓN DE LA CASA DE LA CULTURA</t>
  </si>
  <si>
    <t>MATERIAL DIVERSO</t>
  </si>
  <si>
    <t>ADQUISICIÓN DE CABLE DE ALUMINIO</t>
  </si>
  <si>
    <t>MONTO FISE 2023:</t>
  </si>
  <si>
    <t>TOTAL FISE:</t>
  </si>
  <si>
    <t>REHABILITACION DE CALLE EN LA COLONIA SANTA CRISTINA EN LA LOCALIDAD POMUCH, EN EL MUNICIPIO DE HECELCHAKAN</t>
  </si>
  <si>
    <t>3010 M2</t>
  </si>
  <si>
    <t>CONSTRUCCION DE CUARTO DORMITORIO EN LA COLONIA SAN JUAN EN LA LOCALIDAD HECELCHAKAN, EN EL MUNICIPIO DE HECELCHAKAN</t>
  </si>
  <si>
    <t>8 CUARTOS</t>
  </si>
  <si>
    <t>MONTO PRODDER 2023:</t>
  </si>
  <si>
    <t xml:space="preserve"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                                                                                                                                                           </t>
  </si>
  <si>
    <t>________________________________________________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</si>
  <si>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PROGRAMA DE DEVOLUCIÓN DE DERECHOS</t>
  </si>
  <si>
    <t xml:space="preserve">TOTAL FOPET ADEFAS </t>
  </si>
  <si>
    <t>MEJORAMIENTO DE EFICIENCIA Y DE INFRAESTRUCTURA DE AGUA POTABLE</t>
  </si>
  <si>
    <t>TOTAL PRODDER</t>
  </si>
  <si>
    <t>Programas y Proyectos de Inversión al Cuarto Trimestre 2023                                                                                                                         (Del 01 de enero al 31 de diciembre de 2023)</t>
  </si>
  <si>
    <t>REHABILITACIÓN DE PAVIMENTACIÓN CON CARPETA ASFÁLTICA DE CINCO CM DE ESPESOR EN LA CALLE PRIVADA POR LA CALLE TREINTA Y UNO FRENTE AL MONUMENTO AL MAESTRO EN HECELCHAKÁN LOCALIDAD HECELCHAKÁN BARRIO SAN ANTONIO</t>
  </si>
  <si>
    <t>779.50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</si>
</sst>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9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6" fillId="0" borderId="0" xfId="2" applyFont="1" applyAlignment="1">
      <alignment horizontal="center" vertical="center" wrapText="1"/>
    </xf>
    <xf numFmtId="44" fontId="16" fillId="0" borderId="0" xfId="2" applyNumberFormat="1" applyFont="1" applyAlignment="1">
      <alignment horizontal="center" vertical="center" wrapText="1"/>
    </xf>
    <xf numFmtId="0" fontId="2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0" fillId="0" borderId="1" xfId="1" applyFont="1" applyFill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0" fillId="0" borderId="1" xfId="0" applyNumberFormat="1" applyFont="1" applyBorder="1" applyAlignment="1">
      <alignment vertical="center"/>
    </xf>
    <xf numFmtId="44" fontId="21" fillId="0" borderId="0" xfId="0" applyNumberFormat="1" applyFont="1"/>
    <xf numFmtId="0" fontId="19" fillId="2" borderId="10" xfId="2" applyFont="1" applyFill="1" applyBorder="1" applyAlignment="1">
      <alignment horizontal="center" vertical="center" wrapText="1"/>
    </xf>
    <xf numFmtId="44" fontId="19" fillId="2" borderId="1" xfId="1" applyFont="1" applyFill="1" applyBorder="1" applyAlignment="1">
      <alignment horizontal="right" vertical="center" wrapText="1"/>
    </xf>
    <xf numFmtId="44" fontId="19" fillId="2" borderId="1" xfId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4" fontId="8" fillId="0" borderId="11" xfId="2" applyNumberFormat="1" applyFont="1" applyBorder="1" applyAlignment="1">
      <alignment vertical="center" wrapText="1"/>
    </xf>
    <xf numFmtId="44" fontId="19" fillId="2" borderId="11" xfId="1" applyFont="1" applyFill="1" applyBorder="1" applyAlignment="1">
      <alignment horizontal="right" vertical="center" wrapText="1"/>
    </xf>
    <xf numFmtId="0" fontId="19" fillId="2" borderId="1" xfId="2" applyFont="1" applyFill="1" applyBorder="1" applyAlignment="1">
      <alignment horizontal="center" vertical="center" wrapText="1"/>
    </xf>
    <xf numFmtId="4" fontId="7" fillId="0" borderId="1" xfId="2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44" fontId="20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0" fontId="18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19" fillId="3" borderId="10" xfId="1" applyFont="1" applyFill="1" applyBorder="1" applyAlignment="1">
      <alignment vertical="center" wrapText="1"/>
    </xf>
    <xf numFmtId="44" fontId="19" fillId="3" borderId="1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6" fontId="21" fillId="0" borderId="1" xfId="0" applyNumberFormat="1" applyFont="1" applyBorder="1" applyAlignment="1">
      <alignment horizontal="center" vertical="center" wrapText="1"/>
    </xf>
    <xf numFmtId="0" fontId="7" fillId="0" borderId="10" xfId="2" applyFont="1" applyBorder="1" applyAlignment="1">
      <alignment vertical="center" wrapText="1"/>
    </xf>
    <xf numFmtId="0" fontId="11" fillId="4" borderId="0" xfId="2" applyFont="1" applyFill="1" applyAlignment="1">
      <alignment horizontal="center" vertical="center" wrapText="1"/>
    </xf>
    <xf numFmtId="44" fontId="11" fillId="4" borderId="0" xfId="2" applyNumberFormat="1" applyFont="1" applyFill="1" applyAlignment="1">
      <alignment horizontal="center" vertical="center" wrapText="1"/>
    </xf>
    <xf numFmtId="0" fontId="23" fillId="4" borderId="0" xfId="2" applyFont="1" applyFill="1" applyAlignment="1">
      <alignment vertical="center" wrapText="1"/>
    </xf>
    <xf numFmtId="164" fontId="8" fillId="4" borderId="0" xfId="2" applyNumberFormat="1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0" fillId="0" borderId="11" xfId="2" applyNumberFormat="1" applyFont="1" applyBorder="1" applyAlignment="1">
      <alignment vertical="center" wrapText="1"/>
    </xf>
    <xf numFmtId="44" fontId="8" fillId="0" borderId="1" xfId="0" applyNumberFormat="1" applyFont="1" applyBorder="1" applyAlignment="1">
      <alignment vertical="center"/>
    </xf>
    <xf numFmtId="44" fontId="8" fillId="0" borderId="10" xfId="0" applyNumberFormat="1" applyFont="1" applyBorder="1" applyAlignment="1">
      <alignment vertical="center"/>
    </xf>
    <xf numFmtId="164" fontId="8" fillId="0" borderId="15" xfId="2" applyNumberFormat="1" applyFont="1" applyBorder="1" applyAlignment="1">
      <alignment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44" fontId="24" fillId="0" borderId="1" xfId="0" applyNumberFormat="1" applyFont="1" applyBorder="1" applyAlignment="1">
      <alignment vertical="center"/>
    </xf>
    <xf numFmtId="0" fontId="2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7" fillId="3" borderId="14" xfId="2" applyFont="1" applyFill="1" applyBorder="1" applyAlignment="1">
      <alignment horizontal="center" vertical="center" wrapText="1"/>
    </xf>
    <xf numFmtId="44" fontId="11" fillId="3" borderId="14" xfId="2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3" borderId="12" xfId="2" applyFont="1" applyFill="1" applyBorder="1" applyAlignment="1">
      <alignment horizontal="center" vertical="center" wrapText="1"/>
    </xf>
    <xf numFmtId="44" fontId="11" fillId="3" borderId="12" xfId="2" applyNumberFormat="1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13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882693</xdr:colOff>
      <xdr:row>0</xdr:row>
      <xdr:rowOff>256309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C2FCB5D0-6EF2-4915-AD80-6D24D3E7B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4693" y="256309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7</xdr:col>
      <xdr:colOff>404379</xdr:colOff>
      <xdr:row>0</xdr:row>
      <xdr:rowOff>207819</xdr:rowOff>
    </xdr:from>
    <xdr:to>
      <xdr:col>9</xdr:col>
      <xdr:colOff>260391</xdr:colOff>
      <xdr:row>2</xdr:row>
      <xdr:rowOff>692728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56ABDA-C0E5-49FB-98BA-35F6CCB82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58529" y="207819"/>
          <a:ext cx="1389537" cy="1207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2023\2T%202023\CUENTAS%202TRIM%202023.xlsx" TargetMode="External"/><Relationship Id="rId1" Type="http://schemas.openxmlformats.org/officeDocument/2006/relationships/externalLinkPath" Target="/Users/Planeacion/Documents/2023/2T%202023/CUENTAS%202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PET 22"/>
      <sheetName val="FAISMUN 23"/>
      <sheetName val="BANOBRAS 23"/>
      <sheetName val=" FORTAMUNDF 23"/>
      <sheetName val="FOPET 23"/>
    </sheetNames>
    <sheetDataSet>
      <sheetData sheetId="0"/>
      <sheetData sheetId="1">
        <row r="14">
          <cell r="E14" t="str">
            <v>REHABILITACIÓN DE PAVIMENTACIÓN CON DOBLE RIEGO DE SELLO EN LA CALLE SEIS POR CUATRO EN HECELCHAKÁN LOCALIDAD DZOTCHÉN</v>
          </cell>
        </row>
        <row r="15">
          <cell r="E15" t="str">
            <v>REHABILITACIÓN DE PAVIMENTACIÓN CON DOBLE RIEGO DE SELLO EN LA CALLE UNO ENTRE SEIS Y OCHO EN HECELCHAKÁN LOCALIDAD DZOTCHÉN</v>
          </cell>
        </row>
        <row r="16">
          <cell r="E16" t="str">
            <v>REHABILITACION DE PAVIMENTACION CON DOBLE RIEGO DE SELLO EN LA CALLE TRES ENTRE SEIS Y OCHO, EN HECELCHAKAN LOCALIDAD DZOTCHEN</v>
          </cell>
        </row>
        <row r="20">
          <cell r="E20" t="str">
            <v>CONSTRUCCIÓN DE PAVIMENTACIÓN CON CONCRETO HIDRÁULICO EN LA CALLE PRIVADA SN POR LA TREINTA Y UNO EN HECELCHAKÁN LOCALIDAD HECELCHAKÁN BARRIO SAN ANTONIO</v>
          </cell>
        </row>
        <row r="24">
          <cell r="E24" t="str">
            <v xml:space="preserve"> REHABILITACIÓN DE PAVIMENTACIÓN CON DOBLE RIEGO DE SELLO EN LA CALLE VEINTIOCHO ENTRE TREINTA Y UNO Y TREINTA Y CUATRO EN HECELCHAKÁN LOCALIDAD HECELCHAKÁN BARRIO SAN FRANCISCO</v>
          </cell>
        </row>
        <row r="25">
          <cell r="E25" t="str">
            <v>REHABILITACIÓN DE PAVIMENTACIÓN CON DOBLE RIEGO DE SELLO EN LA CALLE VEINTICUATRO ENTRE TREINTA Y UNO Y TREINTA Y CUATRO EN HECELCHAKÁN LOCALIDAD HECELCHAKÁN BARRIO SAN FRANCISCO</v>
          </cell>
        </row>
        <row r="26">
          <cell r="E26" t="str">
            <v>REHABILITACIÓN DE PAVIMENTACIÓN CON DOBLE RIEGO DE SELLO EN LA CALLE TREINTA Y CUATRO ENTRE VEINTICUATRO Y VEINTIOCHO EN HECELCHAKÁN LOCALIDAD HECELCHAKÁN BARRIO SAN FRANCISCO</v>
          </cell>
        </row>
        <row r="30">
          <cell r="E30" t="str">
            <v>REHABILITACIÓN DE POZO PROFUNDO DE AGUA ENTUBADA EN HECELCHAKÁN LOCALIDAD ZODZIL</v>
          </cell>
        </row>
        <row r="31">
          <cell r="E31" t="str">
            <v>REHABILITACIÓN DE CAMINO SACA COSECHAS EN HECELCHAKÁN LOCALIDAD GRANJA AVÍCOLA ZONA DE PRODUCCIÓN SAN JUAN</v>
          </cell>
        </row>
        <row r="34">
          <cell r="E34" t="str">
            <v>AMPLIACIÓN DE ELECTRIFICACIÓN EN LA AGEB 0452 EN HECELCHAKÁN LOCALIDAD HECELCHAKÁN BARRIO SAN JUAN</v>
          </cell>
        </row>
        <row r="35">
          <cell r="E35" t="str">
            <v>AMPLIACIÓN DE ELECTRIFICACIÓN EN HECELCHAKÁN LOCALIDAD POCBOC</v>
          </cell>
        </row>
        <row r="38">
          <cell r="E38" t="str">
            <v>AMPLIACIÓN DE ELECTRIFICACIÓN EN LA CALLE DIECISIETE, QUINCE, DOCE, ONCE Y DIEZ DE LA AGEB 0452 Y 0289 EN HECELCHAKÁN LOCALIDAD HECELCHAKÁN BARRIO SAN JUAN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78F7-F5FD-4A07-8B87-93989BD094B3}">
  <sheetPr>
    <pageSetUpPr fitToPage="1"/>
  </sheetPr>
  <dimension ref="B1:J187"/>
  <sheetViews>
    <sheetView tabSelected="1" topLeftCell="A166" zoomScale="55" zoomScaleNormal="55" workbookViewId="0">
      <selection activeCell="O177" sqref="O177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28.85546875" style="11" customWidth="1"/>
    <col min="4" max="4" width="18.28515625" style="11" customWidth="1"/>
    <col min="5" max="5" width="22" style="11" customWidth="1"/>
    <col min="6" max="6" width="22.7109375" style="11" customWidth="1"/>
    <col min="7" max="7" width="15.5703125" style="11" customWidth="1"/>
    <col min="8" max="8" width="12" style="11" customWidth="1"/>
    <col min="9" max="9" width="11" style="11" customWidth="1"/>
    <col min="10" max="10" width="11.28515625" style="11" customWidth="1"/>
    <col min="11" max="11" width="11.7109375" style="11" bestFit="1" customWidth="1"/>
    <col min="12" max="16384" width="11.42578125" style="11"/>
  </cols>
  <sheetData>
    <row r="1" spans="2:10" s="1" customFormat="1" ht="45" customHeight="1">
      <c r="B1" s="74" t="s">
        <v>10</v>
      </c>
      <c r="C1" s="74"/>
      <c r="D1" s="74"/>
      <c r="E1" s="74"/>
      <c r="F1" s="74"/>
      <c r="G1" s="74"/>
      <c r="H1" s="74"/>
      <c r="I1" s="74"/>
      <c r="J1" s="74"/>
    </row>
    <row r="2" spans="2:10" s="1" customFormat="1" ht="12" customHeight="1">
      <c r="B2" s="75"/>
      <c r="C2" s="75"/>
      <c r="D2" s="75"/>
      <c r="E2" s="75"/>
      <c r="F2" s="75"/>
      <c r="G2" s="75"/>
      <c r="H2" s="75"/>
      <c r="I2" s="75"/>
      <c r="J2" s="75"/>
    </row>
    <row r="3" spans="2:10" s="1" customFormat="1" ht="57" customHeight="1">
      <c r="B3" s="76" t="s">
        <v>198</v>
      </c>
      <c r="C3" s="76"/>
      <c r="D3" s="76"/>
      <c r="E3" s="76"/>
      <c r="F3" s="76"/>
      <c r="G3" s="76"/>
      <c r="H3" s="76"/>
      <c r="I3" s="76"/>
      <c r="J3" s="76"/>
    </row>
    <row r="4" spans="2:10" s="1" customFormat="1" ht="24" customHeight="1">
      <c r="B4" s="32"/>
      <c r="C4" s="32"/>
      <c r="D4" s="32"/>
      <c r="E4" s="32"/>
      <c r="F4" s="32"/>
      <c r="G4" s="32"/>
      <c r="H4" s="32"/>
      <c r="I4" s="32"/>
      <c r="J4" s="32"/>
    </row>
    <row r="5" spans="2:10" s="1" customFormat="1" ht="34.5" customHeight="1">
      <c r="E5" s="77" t="s">
        <v>52</v>
      </c>
      <c r="F5" s="77"/>
      <c r="G5" s="77"/>
      <c r="H5" s="78">
        <v>59610856</v>
      </c>
      <c r="I5" s="78"/>
      <c r="J5" s="78"/>
    </row>
    <row r="6" spans="2:10" s="1" customFormat="1" ht="34.5" customHeight="1" thickBot="1">
      <c r="F6" s="17"/>
      <c r="G6" s="17"/>
      <c r="H6" s="18"/>
      <c r="I6" s="18"/>
    </row>
    <row r="7" spans="2:10" s="1" customFormat="1" ht="30.75" customHeight="1" thickBot="1">
      <c r="B7" s="94" t="s">
        <v>11</v>
      </c>
      <c r="C7" s="82" t="s">
        <v>12</v>
      </c>
      <c r="D7" s="94" t="s">
        <v>2</v>
      </c>
      <c r="E7" s="94" t="s">
        <v>13</v>
      </c>
      <c r="F7" s="94" t="s">
        <v>3</v>
      </c>
      <c r="G7" s="82" t="s">
        <v>0</v>
      </c>
      <c r="H7" s="84" t="s">
        <v>1</v>
      </c>
      <c r="I7" s="85"/>
      <c r="J7" s="86"/>
    </row>
    <row r="8" spans="2:10" s="1" customFormat="1" ht="26.25" customHeight="1" thickBot="1">
      <c r="B8" s="95"/>
      <c r="C8" s="83"/>
      <c r="D8" s="95"/>
      <c r="E8" s="95"/>
      <c r="F8" s="95"/>
      <c r="G8" s="83"/>
      <c r="H8" s="42" t="s">
        <v>14</v>
      </c>
      <c r="I8" s="42" t="s">
        <v>15</v>
      </c>
      <c r="J8" s="42" t="s">
        <v>16</v>
      </c>
    </row>
    <row r="9" spans="2:10" s="1" customFormat="1" ht="31.5" customHeight="1">
      <c r="B9" s="87" t="s">
        <v>17</v>
      </c>
      <c r="C9" s="87"/>
      <c r="D9" s="87"/>
      <c r="E9" s="87"/>
      <c r="F9" s="87"/>
      <c r="G9" s="87"/>
      <c r="H9" s="87"/>
      <c r="I9" s="87"/>
      <c r="J9" s="87"/>
    </row>
    <row r="10" spans="2:10" s="1" customFormat="1" ht="27.75" customHeight="1">
      <c r="B10" s="29" t="s">
        <v>18</v>
      </c>
      <c r="C10" s="30">
        <f>SUM(C11:C15)</f>
        <v>1711694.96</v>
      </c>
      <c r="D10" s="88"/>
      <c r="E10" s="89"/>
      <c r="F10" s="89"/>
      <c r="G10" s="89"/>
      <c r="H10" s="89"/>
      <c r="I10" s="89"/>
      <c r="J10" s="90"/>
    </row>
    <row r="11" spans="2:10" s="5" customFormat="1" ht="51" customHeight="1">
      <c r="B11" s="4" t="s">
        <v>24</v>
      </c>
      <c r="C11" s="2">
        <v>1499938</v>
      </c>
      <c r="D11" s="3" t="s">
        <v>4</v>
      </c>
      <c r="E11" s="3" t="s">
        <v>5</v>
      </c>
      <c r="F11" s="4" t="s">
        <v>5</v>
      </c>
      <c r="G11" s="3" t="s">
        <v>45</v>
      </c>
      <c r="H11" s="3" t="s">
        <v>6</v>
      </c>
      <c r="I11" s="3" t="s">
        <v>6</v>
      </c>
      <c r="J11" s="3" t="s">
        <v>6</v>
      </c>
    </row>
    <row r="12" spans="2:10" s="5" customFormat="1" ht="51" customHeight="1">
      <c r="B12" s="4" t="s">
        <v>166</v>
      </c>
      <c r="C12" s="2">
        <v>64476.31</v>
      </c>
      <c r="D12" s="3" t="s">
        <v>4</v>
      </c>
      <c r="E12" s="3" t="s">
        <v>5</v>
      </c>
      <c r="F12" s="4" t="s">
        <v>5</v>
      </c>
      <c r="G12" s="3" t="s">
        <v>165</v>
      </c>
      <c r="H12" s="3" t="s">
        <v>6</v>
      </c>
      <c r="I12" s="3" t="s">
        <v>6</v>
      </c>
      <c r="J12" s="3" t="s">
        <v>6</v>
      </c>
    </row>
    <row r="13" spans="2:10" s="5" customFormat="1" ht="51" customHeight="1">
      <c r="B13" s="4" t="s">
        <v>167</v>
      </c>
      <c r="C13" s="2">
        <v>61920.73</v>
      </c>
      <c r="D13" s="3" t="s">
        <v>4</v>
      </c>
      <c r="E13" s="3" t="s">
        <v>5</v>
      </c>
      <c r="F13" s="4" t="s">
        <v>5</v>
      </c>
      <c r="G13" s="3" t="s">
        <v>165</v>
      </c>
      <c r="H13" s="3" t="s">
        <v>6</v>
      </c>
      <c r="I13" s="3" t="s">
        <v>6</v>
      </c>
      <c r="J13" s="3" t="s">
        <v>6</v>
      </c>
    </row>
    <row r="14" spans="2:10" s="5" customFormat="1" ht="51" customHeight="1">
      <c r="B14" s="4" t="s">
        <v>168</v>
      </c>
      <c r="C14" s="2">
        <v>56759.92</v>
      </c>
      <c r="D14" s="3" t="s">
        <v>4</v>
      </c>
      <c r="E14" s="3" t="s">
        <v>5</v>
      </c>
      <c r="F14" s="4" t="s">
        <v>5</v>
      </c>
      <c r="G14" s="3" t="s">
        <v>165</v>
      </c>
      <c r="H14" s="3" t="s">
        <v>6</v>
      </c>
      <c r="I14" s="3" t="s">
        <v>6</v>
      </c>
      <c r="J14" s="3" t="s">
        <v>6</v>
      </c>
    </row>
    <row r="15" spans="2:10" s="5" customFormat="1" ht="51" customHeight="1">
      <c r="B15" s="4" t="s">
        <v>169</v>
      </c>
      <c r="C15" s="2">
        <v>28600</v>
      </c>
      <c r="D15" s="3" t="s">
        <v>4</v>
      </c>
      <c r="E15" s="3" t="s">
        <v>5</v>
      </c>
      <c r="F15" s="4" t="s">
        <v>5</v>
      </c>
      <c r="G15" s="3" t="s">
        <v>165</v>
      </c>
      <c r="H15" s="3" t="s">
        <v>6</v>
      </c>
      <c r="I15" s="3" t="s">
        <v>6</v>
      </c>
      <c r="J15" s="3" t="s">
        <v>6</v>
      </c>
    </row>
    <row r="16" spans="2:10" s="1" customFormat="1" ht="79.5" customHeight="1">
      <c r="B16" s="29" t="s">
        <v>161</v>
      </c>
      <c r="C16" s="34">
        <f>SUM(C17:C19)</f>
        <v>1046801.2</v>
      </c>
      <c r="D16" s="79"/>
      <c r="E16" s="80"/>
      <c r="F16" s="80"/>
      <c r="G16" s="80"/>
      <c r="H16" s="80"/>
      <c r="I16" s="80"/>
      <c r="J16" s="81"/>
    </row>
    <row r="17" spans="2:10" s="1" customFormat="1" ht="59.25" customHeight="1">
      <c r="B17" s="55" t="s">
        <v>170</v>
      </c>
      <c r="C17" s="33">
        <v>809801.2</v>
      </c>
      <c r="D17" s="3" t="s">
        <v>4</v>
      </c>
      <c r="E17" s="3" t="s">
        <v>5</v>
      </c>
      <c r="F17" s="3" t="s">
        <v>5</v>
      </c>
      <c r="G17" s="3" t="s">
        <v>165</v>
      </c>
      <c r="H17" s="3" t="s">
        <v>99</v>
      </c>
      <c r="I17" s="3" t="s">
        <v>99</v>
      </c>
      <c r="J17" s="3" t="s">
        <v>99</v>
      </c>
    </row>
    <row r="18" spans="2:10" s="1" customFormat="1" ht="59.25" customHeight="1">
      <c r="B18" s="55" t="s">
        <v>171</v>
      </c>
      <c r="C18" s="33">
        <v>200000</v>
      </c>
      <c r="D18" s="3" t="s">
        <v>4</v>
      </c>
      <c r="E18" s="3" t="s">
        <v>5</v>
      </c>
      <c r="F18" s="3" t="s">
        <v>5</v>
      </c>
      <c r="G18" s="3" t="s">
        <v>165</v>
      </c>
      <c r="H18" s="3" t="s">
        <v>6</v>
      </c>
      <c r="I18" s="3" t="s">
        <v>6</v>
      </c>
      <c r="J18" s="3" t="s">
        <v>6</v>
      </c>
    </row>
    <row r="19" spans="2:10" s="1" customFormat="1" ht="59.25" customHeight="1">
      <c r="B19" s="55" t="s">
        <v>172</v>
      </c>
      <c r="C19" s="33">
        <v>37000</v>
      </c>
      <c r="D19" s="3" t="s">
        <v>4</v>
      </c>
      <c r="E19" s="3" t="s">
        <v>5</v>
      </c>
      <c r="F19" s="3" t="s">
        <v>5</v>
      </c>
      <c r="G19" s="3" t="s">
        <v>165</v>
      </c>
      <c r="H19" s="3" t="s">
        <v>6</v>
      </c>
      <c r="I19" s="3" t="s">
        <v>6</v>
      </c>
      <c r="J19" s="3" t="s">
        <v>6</v>
      </c>
    </row>
    <row r="20" spans="2:10" s="5" customFormat="1" ht="38.25" customHeight="1">
      <c r="B20" s="91" t="s">
        <v>26</v>
      </c>
      <c r="C20" s="92"/>
      <c r="D20" s="92"/>
      <c r="E20" s="92"/>
      <c r="F20" s="92"/>
      <c r="G20" s="92"/>
      <c r="H20" s="92"/>
      <c r="I20" s="92"/>
      <c r="J20" s="93"/>
    </row>
    <row r="21" spans="2:10" s="1" customFormat="1" ht="33.75" customHeight="1">
      <c r="B21" s="29" t="s">
        <v>27</v>
      </c>
      <c r="C21" s="30">
        <f>SUM(C22:C44)</f>
        <v>9914683.4199999999</v>
      </c>
      <c r="D21" s="96"/>
      <c r="E21" s="96"/>
      <c r="F21" s="96"/>
      <c r="G21" s="96"/>
      <c r="H21" s="96"/>
      <c r="I21" s="96"/>
      <c r="J21" s="96"/>
    </row>
    <row r="22" spans="2:10" s="1" customFormat="1" ht="65.25" customHeight="1">
      <c r="B22" s="4" t="s">
        <v>34</v>
      </c>
      <c r="C22" s="64">
        <v>10000</v>
      </c>
      <c r="D22" s="3" t="s">
        <v>4</v>
      </c>
      <c r="E22" s="3" t="s">
        <v>5</v>
      </c>
      <c r="F22" s="3" t="s">
        <v>31</v>
      </c>
      <c r="G22" s="3" t="s">
        <v>53</v>
      </c>
      <c r="H22" s="3">
        <f>+I22+J22</f>
        <v>280</v>
      </c>
      <c r="I22" s="3">
        <v>143</v>
      </c>
      <c r="J22" s="3">
        <v>137</v>
      </c>
    </row>
    <row r="23" spans="2:10" s="1" customFormat="1" ht="61.5" customHeight="1">
      <c r="B23" s="4" t="s">
        <v>35</v>
      </c>
      <c r="C23" s="64">
        <v>10000</v>
      </c>
      <c r="D23" s="3" t="s">
        <v>4</v>
      </c>
      <c r="E23" s="3" t="s">
        <v>5</v>
      </c>
      <c r="F23" s="3" t="s">
        <v>31</v>
      </c>
      <c r="G23" s="3" t="s">
        <v>54</v>
      </c>
      <c r="H23" s="3">
        <f t="shared" ref="H23:H68" si="0">+I23+J23</f>
        <v>280</v>
      </c>
      <c r="I23" s="3">
        <v>143</v>
      </c>
      <c r="J23" s="3">
        <v>137</v>
      </c>
    </row>
    <row r="24" spans="2:10" s="1" customFormat="1" ht="61.5" customHeight="1">
      <c r="B24" s="4" t="s">
        <v>41</v>
      </c>
      <c r="C24" s="64">
        <v>10000</v>
      </c>
      <c r="D24" s="3" t="s">
        <v>4</v>
      </c>
      <c r="E24" s="3" t="s">
        <v>5</v>
      </c>
      <c r="F24" s="3" t="s">
        <v>29</v>
      </c>
      <c r="G24" s="36" t="s">
        <v>55</v>
      </c>
      <c r="H24" s="3">
        <f t="shared" si="0"/>
        <v>1814</v>
      </c>
      <c r="I24" s="3">
        <v>915</v>
      </c>
      <c r="J24" s="3">
        <v>899</v>
      </c>
    </row>
    <row r="25" spans="2:10" s="1" customFormat="1" ht="61.5" customHeight="1">
      <c r="B25" s="4" t="s">
        <v>42</v>
      </c>
      <c r="C25" s="64">
        <v>10000</v>
      </c>
      <c r="D25" s="3" t="s">
        <v>4</v>
      </c>
      <c r="E25" s="3" t="s">
        <v>5</v>
      </c>
      <c r="F25" s="3" t="s">
        <v>29</v>
      </c>
      <c r="G25" s="3" t="s">
        <v>56</v>
      </c>
      <c r="H25" s="3">
        <f t="shared" si="0"/>
        <v>1814</v>
      </c>
      <c r="I25" s="3">
        <v>915</v>
      </c>
      <c r="J25" s="3">
        <v>899</v>
      </c>
    </row>
    <row r="26" spans="2:10" s="1" customFormat="1" ht="61.5" customHeight="1">
      <c r="B26" s="4" t="s">
        <v>43</v>
      </c>
      <c r="C26" s="64">
        <v>10000</v>
      </c>
      <c r="D26" s="3" t="s">
        <v>4</v>
      </c>
      <c r="E26" s="3" t="s">
        <v>5</v>
      </c>
      <c r="F26" s="3" t="s">
        <v>30</v>
      </c>
      <c r="G26" s="3" t="s">
        <v>57</v>
      </c>
      <c r="H26" s="3">
        <f t="shared" si="0"/>
        <v>1505</v>
      </c>
      <c r="I26" s="3">
        <v>750</v>
      </c>
      <c r="J26" s="3">
        <v>755</v>
      </c>
    </row>
    <row r="27" spans="2:10" s="1" customFormat="1" ht="61.5" customHeight="1">
      <c r="B27" s="4" t="s">
        <v>44</v>
      </c>
      <c r="C27" s="64">
        <v>10000</v>
      </c>
      <c r="D27" s="3" t="s">
        <v>4</v>
      </c>
      <c r="E27" s="3" t="s">
        <v>5</v>
      </c>
      <c r="F27" s="3" t="s">
        <v>30</v>
      </c>
      <c r="G27" s="3" t="s">
        <v>58</v>
      </c>
      <c r="H27" s="3">
        <f t="shared" si="0"/>
        <v>1505</v>
      </c>
      <c r="I27" s="3">
        <v>750</v>
      </c>
      <c r="J27" s="3">
        <v>755</v>
      </c>
    </row>
    <row r="28" spans="2:10" s="1" customFormat="1" ht="54.75" customHeight="1">
      <c r="B28" s="55" t="str">
        <f>'[1]FAISMUN 23'!E14</f>
        <v>REHABILITACIÓN DE PAVIMENTACIÓN CON DOBLE RIEGO DE SELLO EN LA CALLE SEIS POR CUATRO EN HECELCHAKÁN LOCALIDAD DZOTCHÉN</v>
      </c>
      <c r="C28" s="64">
        <v>832452.91</v>
      </c>
      <c r="D28" s="3" t="s">
        <v>4</v>
      </c>
      <c r="E28" s="3" t="s">
        <v>5</v>
      </c>
      <c r="F28" s="3" t="s">
        <v>31</v>
      </c>
      <c r="G28" s="3" t="s">
        <v>86</v>
      </c>
      <c r="H28" s="3">
        <f t="shared" si="0"/>
        <v>280</v>
      </c>
      <c r="I28" s="3">
        <v>143</v>
      </c>
      <c r="J28" s="3">
        <v>137</v>
      </c>
    </row>
    <row r="29" spans="2:10" s="1" customFormat="1" ht="61.5" customHeight="1">
      <c r="B29" s="55" t="str">
        <f>'[1]FAISMUN 23'!E15</f>
        <v>REHABILITACIÓN DE PAVIMENTACIÓN CON DOBLE RIEGO DE SELLO EN LA CALLE UNO ENTRE SEIS Y OCHO EN HECELCHAKÁN LOCALIDAD DZOTCHÉN</v>
      </c>
      <c r="C29" s="64">
        <v>282193.26</v>
      </c>
      <c r="D29" s="3" t="s">
        <v>4</v>
      </c>
      <c r="E29" s="3" t="s">
        <v>5</v>
      </c>
      <c r="F29" s="3" t="s">
        <v>31</v>
      </c>
      <c r="G29" s="3" t="s">
        <v>87</v>
      </c>
      <c r="H29" s="3">
        <f t="shared" si="0"/>
        <v>280</v>
      </c>
      <c r="I29" s="3">
        <v>143</v>
      </c>
      <c r="J29" s="3">
        <v>137</v>
      </c>
    </row>
    <row r="30" spans="2:10" s="1" customFormat="1" ht="61.5" customHeight="1">
      <c r="B30" s="55" t="str">
        <f>'[1]FAISMUN 23'!E16</f>
        <v>REHABILITACION DE PAVIMENTACION CON DOBLE RIEGO DE SELLO EN LA CALLE TRES ENTRE SEIS Y OCHO, EN HECELCHAKAN LOCALIDAD DZOTCHEN</v>
      </c>
      <c r="C30" s="64">
        <v>536208.13</v>
      </c>
      <c r="D30" s="3" t="s">
        <v>4</v>
      </c>
      <c r="E30" s="3" t="s">
        <v>5</v>
      </c>
      <c r="F30" s="3" t="s">
        <v>31</v>
      </c>
      <c r="G30" s="3" t="s">
        <v>89</v>
      </c>
      <c r="H30" s="3">
        <f t="shared" si="0"/>
        <v>280</v>
      </c>
      <c r="I30" s="3">
        <v>143</v>
      </c>
      <c r="J30" s="3">
        <v>137</v>
      </c>
    </row>
    <row r="31" spans="2:10" s="1" customFormat="1" ht="69.75" customHeight="1">
      <c r="B31" s="55" t="str">
        <f>'[1]FAISMUN 23'!$E$20</f>
        <v>CONSTRUCCIÓN DE PAVIMENTACIÓN CON CONCRETO HIDRÁULICO EN LA CALLE PRIVADA SN POR LA TREINTA Y UNO EN HECELCHAKÁN LOCALIDAD HECELCHAKÁN BARRIO SAN ANTONIO</v>
      </c>
      <c r="C31" s="64">
        <v>1552526.69</v>
      </c>
      <c r="D31" s="3" t="s">
        <v>4</v>
      </c>
      <c r="E31" s="3" t="s">
        <v>5</v>
      </c>
      <c r="F31" s="3" t="s">
        <v>5</v>
      </c>
      <c r="G31" s="3" t="s">
        <v>88</v>
      </c>
      <c r="H31" s="3">
        <f t="shared" si="0"/>
        <v>750</v>
      </c>
      <c r="I31" s="3">
        <v>364</v>
      </c>
      <c r="J31" s="3">
        <v>386</v>
      </c>
    </row>
    <row r="32" spans="2:10" s="1" customFormat="1" ht="69.75" customHeight="1">
      <c r="B32" s="55" t="str">
        <f>'[1]FAISMUN 23'!E24</f>
        <v xml:space="preserve"> REHABILITACIÓN DE PAVIMENTACIÓN CON DOBLE RIEGO DE SELLO EN LA CALLE VEINTIOCHO ENTRE TREINTA Y UNO Y TREINTA Y CUATRO EN HECELCHAKÁN LOCALIDAD HECELCHAKÁN BARRIO SAN FRANCISCO</v>
      </c>
      <c r="C32" s="64">
        <v>206600.42</v>
      </c>
      <c r="D32" s="3" t="s">
        <v>4</v>
      </c>
      <c r="E32" s="3" t="s">
        <v>5</v>
      </c>
      <c r="F32" s="3" t="s">
        <v>5</v>
      </c>
      <c r="G32" s="3" t="s">
        <v>90</v>
      </c>
      <c r="H32" s="3">
        <f t="shared" si="0"/>
        <v>500</v>
      </c>
      <c r="I32" s="3">
        <v>220</v>
      </c>
      <c r="J32" s="3">
        <v>280</v>
      </c>
    </row>
    <row r="33" spans="2:10" s="1" customFormat="1" ht="69.75" customHeight="1">
      <c r="B33" s="55" t="str">
        <f>'[1]FAISMUN 23'!E25</f>
        <v>REHABILITACIÓN DE PAVIMENTACIÓN CON DOBLE RIEGO DE SELLO EN LA CALLE VEINTICUATRO ENTRE TREINTA Y UNO Y TREINTA Y CUATRO EN HECELCHAKÁN LOCALIDAD HECELCHAKÁN BARRIO SAN FRANCISCO</v>
      </c>
      <c r="C33" s="64">
        <v>192956.46</v>
      </c>
      <c r="D33" s="3" t="s">
        <v>4</v>
      </c>
      <c r="E33" s="3" t="s">
        <v>5</v>
      </c>
      <c r="F33" s="3" t="s">
        <v>5</v>
      </c>
      <c r="G33" s="3" t="s">
        <v>91</v>
      </c>
      <c r="H33" s="3">
        <f t="shared" si="0"/>
        <v>500</v>
      </c>
      <c r="I33" s="3">
        <v>220</v>
      </c>
      <c r="J33" s="3">
        <v>280</v>
      </c>
    </row>
    <row r="34" spans="2:10" s="1" customFormat="1" ht="69.75" customHeight="1">
      <c r="B34" s="55" t="str">
        <f>'[1]FAISMUN 23'!E26</f>
        <v>REHABILITACIÓN DE PAVIMENTACIÓN CON DOBLE RIEGO DE SELLO EN LA CALLE TREINTA Y CUATRO ENTRE VEINTICUATRO Y VEINTIOCHO EN HECELCHAKÁN LOCALIDAD HECELCHAKÁN BARRIO SAN FRANCISCO</v>
      </c>
      <c r="C34" s="64">
        <v>492524.24</v>
      </c>
      <c r="D34" s="3" t="s">
        <v>4</v>
      </c>
      <c r="E34" s="3" t="s">
        <v>5</v>
      </c>
      <c r="F34" s="3" t="s">
        <v>5</v>
      </c>
      <c r="G34" s="3" t="s">
        <v>92</v>
      </c>
      <c r="H34" s="3">
        <f t="shared" si="0"/>
        <v>500</v>
      </c>
      <c r="I34" s="3">
        <v>220</v>
      </c>
      <c r="J34" s="3">
        <v>280</v>
      </c>
    </row>
    <row r="35" spans="2:10" s="1" customFormat="1" ht="69.75" customHeight="1">
      <c r="B35" s="55" t="s">
        <v>101</v>
      </c>
      <c r="C35" s="64">
        <v>579210.84</v>
      </c>
      <c r="D35" s="3" t="s">
        <v>4</v>
      </c>
      <c r="E35" s="3" t="s">
        <v>5</v>
      </c>
      <c r="F35" s="3" t="s">
        <v>5</v>
      </c>
      <c r="G35" s="3" t="s">
        <v>116</v>
      </c>
      <c r="H35" s="3">
        <f t="shared" si="0"/>
        <v>600</v>
      </c>
      <c r="I35" s="3">
        <v>256</v>
      </c>
      <c r="J35" s="3">
        <v>344</v>
      </c>
    </row>
    <row r="36" spans="2:10" s="1" customFormat="1" ht="69.75" customHeight="1">
      <c r="B36" s="55" t="s">
        <v>102</v>
      </c>
      <c r="C36" s="64">
        <v>686068.07</v>
      </c>
      <c r="D36" s="3" t="s">
        <v>4</v>
      </c>
      <c r="E36" s="3" t="s">
        <v>5</v>
      </c>
      <c r="F36" s="3" t="s">
        <v>5</v>
      </c>
      <c r="G36" s="3" t="s">
        <v>117</v>
      </c>
      <c r="H36" s="3">
        <f t="shared" si="0"/>
        <v>800</v>
      </c>
      <c r="I36" s="3">
        <v>365</v>
      </c>
      <c r="J36" s="3">
        <v>435</v>
      </c>
    </row>
    <row r="37" spans="2:10" s="1" customFormat="1" ht="66.75" customHeight="1">
      <c r="B37" s="55" t="s">
        <v>103</v>
      </c>
      <c r="C37" s="64">
        <v>234084.73</v>
      </c>
      <c r="D37" s="3" t="s">
        <v>4</v>
      </c>
      <c r="E37" s="3" t="s">
        <v>5</v>
      </c>
      <c r="F37" s="3" t="s">
        <v>5</v>
      </c>
      <c r="G37" s="3" t="s">
        <v>118</v>
      </c>
      <c r="H37" s="3">
        <f t="shared" si="0"/>
        <v>800</v>
      </c>
      <c r="I37" s="3">
        <v>365</v>
      </c>
      <c r="J37" s="3">
        <v>435</v>
      </c>
    </row>
    <row r="38" spans="2:10" s="1" customFormat="1" ht="66.75" customHeight="1">
      <c r="B38" s="55" t="s">
        <v>106</v>
      </c>
      <c r="C38" s="64">
        <v>513872.87</v>
      </c>
      <c r="D38" s="3" t="s">
        <v>4</v>
      </c>
      <c r="E38" s="3" t="s">
        <v>5</v>
      </c>
      <c r="F38" s="3" t="s">
        <v>5</v>
      </c>
      <c r="G38" s="3" t="s">
        <v>119</v>
      </c>
      <c r="H38" s="3">
        <f t="shared" si="0"/>
        <v>800</v>
      </c>
      <c r="I38" s="3">
        <v>390</v>
      </c>
      <c r="J38" s="3">
        <v>410</v>
      </c>
    </row>
    <row r="39" spans="2:10" s="1" customFormat="1" ht="66.75" customHeight="1">
      <c r="B39" s="55" t="s">
        <v>107</v>
      </c>
      <c r="C39" s="64">
        <v>539757.65</v>
      </c>
      <c r="D39" s="3" t="s">
        <v>4</v>
      </c>
      <c r="E39" s="3" t="s">
        <v>5</v>
      </c>
      <c r="F39" s="3" t="s">
        <v>5</v>
      </c>
      <c r="G39" s="3" t="s">
        <v>120</v>
      </c>
      <c r="H39" s="3">
        <f t="shared" si="0"/>
        <v>800</v>
      </c>
      <c r="I39" s="3">
        <v>362</v>
      </c>
      <c r="J39" s="3">
        <v>438</v>
      </c>
    </row>
    <row r="40" spans="2:10" s="1" customFormat="1" ht="81.75" customHeight="1">
      <c r="B40" s="55" t="s">
        <v>104</v>
      </c>
      <c r="C40" s="64">
        <v>502640.13</v>
      </c>
      <c r="D40" s="3" t="s">
        <v>4</v>
      </c>
      <c r="E40" s="3" t="s">
        <v>5</v>
      </c>
      <c r="F40" s="3" t="s">
        <v>5</v>
      </c>
      <c r="G40" s="3" t="s">
        <v>121</v>
      </c>
      <c r="H40" s="3">
        <f t="shared" si="0"/>
        <v>750</v>
      </c>
      <c r="I40" s="3">
        <v>365</v>
      </c>
      <c r="J40" s="3">
        <v>385</v>
      </c>
    </row>
    <row r="41" spans="2:10" s="1" customFormat="1" ht="66.75" customHeight="1">
      <c r="B41" s="55" t="s">
        <v>105</v>
      </c>
      <c r="C41" s="64">
        <v>1046555.83</v>
      </c>
      <c r="D41" s="3" t="s">
        <v>4</v>
      </c>
      <c r="E41" s="3" t="s">
        <v>5</v>
      </c>
      <c r="F41" s="3" t="s">
        <v>5</v>
      </c>
      <c r="G41" s="3" t="s">
        <v>122</v>
      </c>
      <c r="H41" s="3">
        <f t="shared" si="0"/>
        <v>600</v>
      </c>
      <c r="I41" s="3">
        <v>272</v>
      </c>
      <c r="J41" s="3">
        <v>328</v>
      </c>
    </row>
    <row r="42" spans="2:10" s="1" customFormat="1" ht="66.75" customHeight="1">
      <c r="B42" s="55" t="s">
        <v>134</v>
      </c>
      <c r="C42" s="64">
        <v>472960.86</v>
      </c>
      <c r="D42" s="3" t="s">
        <v>4</v>
      </c>
      <c r="E42" s="3" t="s">
        <v>5</v>
      </c>
      <c r="F42" s="3" t="s">
        <v>5</v>
      </c>
      <c r="G42" s="49" t="s">
        <v>136</v>
      </c>
      <c r="H42" s="3">
        <f t="shared" si="0"/>
        <v>540</v>
      </c>
      <c r="I42" s="3">
        <v>247</v>
      </c>
      <c r="J42" s="3">
        <v>293</v>
      </c>
    </row>
    <row r="43" spans="2:10" s="1" customFormat="1" ht="66.75" customHeight="1">
      <c r="B43" s="55" t="s">
        <v>140</v>
      </c>
      <c r="C43" s="64">
        <v>317068.13</v>
      </c>
      <c r="D43" s="3" t="s">
        <v>4</v>
      </c>
      <c r="E43" s="3" t="s">
        <v>5</v>
      </c>
      <c r="F43" s="3" t="s">
        <v>5</v>
      </c>
      <c r="G43" s="49" t="s">
        <v>141</v>
      </c>
      <c r="H43" s="3">
        <f t="shared" si="0"/>
        <v>455</v>
      </c>
      <c r="I43" s="3">
        <v>180</v>
      </c>
      <c r="J43" s="3">
        <v>275</v>
      </c>
    </row>
    <row r="44" spans="2:10" s="1" customFormat="1" ht="66.75" customHeight="1">
      <c r="B44" s="55" t="s">
        <v>142</v>
      </c>
      <c r="C44" s="64">
        <v>867002.2</v>
      </c>
      <c r="D44" s="3" t="s">
        <v>4</v>
      </c>
      <c r="E44" s="3" t="s">
        <v>5</v>
      </c>
      <c r="F44" s="3" t="s">
        <v>5</v>
      </c>
      <c r="G44" s="49">
        <v>1303.2</v>
      </c>
      <c r="H44" s="3">
        <f t="shared" si="0"/>
        <v>900</v>
      </c>
      <c r="I44" s="3">
        <v>455</v>
      </c>
      <c r="J44" s="3">
        <v>445</v>
      </c>
    </row>
    <row r="45" spans="2:10" s="1" customFormat="1" ht="41.25" customHeight="1">
      <c r="B45" s="29" t="s">
        <v>28</v>
      </c>
      <c r="C45" s="34">
        <f>SUM(C46:C53)</f>
        <v>6092534.2799999993</v>
      </c>
      <c r="D45" s="79"/>
      <c r="E45" s="80"/>
      <c r="F45" s="80"/>
      <c r="G45" s="80"/>
      <c r="H45" s="80"/>
      <c r="I45" s="80"/>
      <c r="J45" s="81"/>
    </row>
    <row r="46" spans="2:10" s="1" customFormat="1" ht="58.5" customHeight="1">
      <c r="B46" s="4" t="s">
        <v>36</v>
      </c>
      <c r="C46" s="33">
        <v>10000</v>
      </c>
      <c r="D46" s="3" t="s">
        <v>4</v>
      </c>
      <c r="E46" s="3" t="s">
        <v>5</v>
      </c>
      <c r="F46" s="3" t="s">
        <v>29</v>
      </c>
      <c r="G46" s="3" t="s">
        <v>59</v>
      </c>
      <c r="H46" s="3">
        <f t="shared" si="0"/>
        <v>250</v>
      </c>
      <c r="I46" s="3">
        <v>200</v>
      </c>
      <c r="J46" s="3">
        <v>50</v>
      </c>
    </row>
    <row r="47" spans="2:10" s="1" customFormat="1" ht="47.25" customHeight="1">
      <c r="B47" s="55" t="s">
        <v>37</v>
      </c>
      <c r="C47" s="33">
        <v>10000</v>
      </c>
      <c r="D47" s="3" t="s">
        <v>4</v>
      </c>
      <c r="E47" s="3" t="s">
        <v>5</v>
      </c>
      <c r="F47" s="3" t="s">
        <v>29</v>
      </c>
      <c r="G47" s="3" t="s">
        <v>60</v>
      </c>
      <c r="H47" s="3">
        <f t="shared" si="0"/>
        <v>155</v>
      </c>
      <c r="I47" s="3">
        <v>100</v>
      </c>
      <c r="J47" s="3">
        <v>55</v>
      </c>
    </row>
    <row r="48" spans="2:10" s="1" customFormat="1" ht="47.25" customHeight="1">
      <c r="B48" s="55" t="s">
        <v>38</v>
      </c>
      <c r="C48" s="33">
        <v>10000</v>
      </c>
      <c r="D48" s="3" t="s">
        <v>4</v>
      </c>
      <c r="E48" s="3" t="s">
        <v>5</v>
      </c>
      <c r="F48" s="3" t="s">
        <v>31</v>
      </c>
      <c r="G48" s="3" t="s">
        <v>61</v>
      </c>
      <c r="H48" s="3">
        <f t="shared" si="0"/>
        <v>150</v>
      </c>
      <c r="I48" s="3">
        <v>100</v>
      </c>
      <c r="J48" s="3">
        <v>50</v>
      </c>
    </row>
    <row r="49" spans="2:10" s="1" customFormat="1" ht="47.25" customHeight="1">
      <c r="B49" s="55" t="s">
        <v>39</v>
      </c>
      <c r="C49" s="33">
        <v>10000</v>
      </c>
      <c r="D49" s="3" t="s">
        <v>4</v>
      </c>
      <c r="E49" s="3" t="s">
        <v>5</v>
      </c>
      <c r="F49" s="3" t="s">
        <v>31</v>
      </c>
      <c r="G49" s="3" t="s">
        <v>61</v>
      </c>
      <c r="H49" s="3">
        <f t="shared" si="0"/>
        <v>150</v>
      </c>
      <c r="I49" s="3">
        <v>100</v>
      </c>
      <c r="J49" s="3">
        <v>50</v>
      </c>
    </row>
    <row r="50" spans="2:10" s="1" customFormat="1" ht="47.25" customHeight="1">
      <c r="B50" s="55" t="s">
        <v>40</v>
      </c>
      <c r="C50" s="33">
        <v>10000</v>
      </c>
      <c r="D50" s="3" t="s">
        <v>4</v>
      </c>
      <c r="E50" s="3" t="s">
        <v>5</v>
      </c>
      <c r="F50" s="3" t="s">
        <v>31</v>
      </c>
      <c r="G50" s="3" t="s">
        <v>62</v>
      </c>
      <c r="H50" s="3">
        <f t="shared" si="0"/>
        <v>150</v>
      </c>
      <c r="I50" s="3">
        <v>100</v>
      </c>
      <c r="J50" s="3">
        <v>50</v>
      </c>
    </row>
    <row r="51" spans="2:10" s="1" customFormat="1" ht="47.25" customHeight="1">
      <c r="B51" s="4" t="str">
        <f>'[1]FAISMUN 23'!$E$31</f>
        <v>REHABILITACIÓN DE CAMINO SACA COSECHAS EN HECELCHAKÁN LOCALIDAD GRANJA AVÍCOLA ZONA DE PRODUCCIÓN SAN JUAN</v>
      </c>
      <c r="C51" s="2">
        <v>454871.82</v>
      </c>
      <c r="D51" s="3" t="s">
        <v>4</v>
      </c>
      <c r="E51" s="3" t="s">
        <v>5</v>
      </c>
      <c r="F51" s="3" t="s">
        <v>5</v>
      </c>
      <c r="G51" s="3" t="s">
        <v>93</v>
      </c>
      <c r="H51" s="3">
        <f t="shared" si="0"/>
        <v>155</v>
      </c>
      <c r="I51" s="3">
        <v>105</v>
      </c>
      <c r="J51" s="3">
        <v>50</v>
      </c>
    </row>
    <row r="52" spans="2:10" s="1" customFormat="1" ht="47.25" customHeight="1">
      <c r="B52" s="55" t="s">
        <v>108</v>
      </c>
      <c r="C52" s="2">
        <v>2794964.61</v>
      </c>
      <c r="D52" s="3" t="s">
        <v>4</v>
      </c>
      <c r="E52" s="3" t="s">
        <v>5</v>
      </c>
      <c r="F52" s="3" t="s">
        <v>30</v>
      </c>
      <c r="G52" s="49" t="s">
        <v>123</v>
      </c>
      <c r="H52" s="3">
        <f t="shared" si="0"/>
        <v>170</v>
      </c>
      <c r="I52" s="3">
        <v>100</v>
      </c>
      <c r="J52" s="3">
        <v>70</v>
      </c>
    </row>
    <row r="53" spans="2:10" s="1" customFormat="1" ht="47.25" customHeight="1">
      <c r="B53" s="55" t="s">
        <v>146</v>
      </c>
      <c r="C53" s="33">
        <v>2792697.85</v>
      </c>
      <c r="D53" s="3" t="s">
        <v>4</v>
      </c>
      <c r="E53" s="3" t="s">
        <v>5</v>
      </c>
      <c r="F53" s="3" t="s">
        <v>162</v>
      </c>
      <c r="G53" s="49" t="s">
        <v>123</v>
      </c>
      <c r="H53" s="3">
        <f t="shared" si="0"/>
        <v>170</v>
      </c>
      <c r="I53" s="3">
        <v>150</v>
      </c>
      <c r="J53" s="3">
        <v>20</v>
      </c>
    </row>
    <row r="54" spans="2:10" s="1" customFormat="1" ht="41.25" customHeight="1">
      <c r="B54" s="29" t="s">
        <v>65</v>
      </c>
      <c r="C54" s="34">
        <f>SUM(C55:C56)</f>
        <v>1188920.1099999999</v>
      </c>
      <c r="D54" s="79"/>
      <c r="E54" s="80"/>
      <c r="F54" s="80"/>
      <c r="G54" s="80"/>
      <c r="H54" s="80"/>
      <c r="I54" s="80"/>
      <c r="J54" s="81"/>
    </row>
    <row r="55" spans="2:10" s="1" customFormat="1" ht="47.25" customHeight="1">
      <c r="B55" s="55" t="str">
        <f>'[1]FAISMUN 23'!E30</f>
        <v>REHABILITACIÓN DE POZO PROFUNDO DE AGUA ENTUBADA EN HECELCHAKÁN LOCALIDAD ZODZIL</v>
      </c>
      <c r="C55" s="33">
        <v>627803.03</v>
      </c>
      <c r="D55" s="3" t="s">
        <v>4</v>
      </c>
      <c r="E55" s="3" t="s">
        <v>5</v>
      </c>
      <c r="F55" s="3" t="s">
        <v>5</v>
      </c>
      <c r="G55" s="3" t="s">
        <v>94</v>
      </c>
      <c r="H55" s="3">
        <f t="shared" si="0"/>
        <v>499</v>
      </c>
      <c r="I55" s="3">
        <v>252</v>
      </c>
      <c r="J55" s="3">
        <v>247</v>
      </c>
    </row>
    <row r="56" spans="2:10" s="1" customFormat="1" ht="47.25" customHeight="1">
      <c r="B56" s="55" t="s">
        <v>109</v>
      </c>
      <c r="C56" s="33">
        <v>561117.07999999996</v>
      </c>
      <c r="D56" s="3" t="s">
        <v>4</v>
      </c>
      <c r="E56" s="3" t="s">
        <v>5</v>
      </c>
      <c r="F56" s="3" t="s">
        <v>5</v>
      </c>
      <c r="G56" s="3" t="s">
        <v>94</v>
      </c>
      <c r="H56" s="3">
        <f t="shared" si="0"/>
        <v>1297</v>
      </c>
      <c r="I56" s="3">
        <v>658</v>
      </c>
      <c r="J56" s="3">
        <v>639</v>
      </c>
    </row>
    <row r="57" spans="2:10" s="1" customFormat="1" ht="41.25" customHeight="1">
      <c r="B57" s="29" t="s">
        <v>66</v>
      </c>
      <c r="C57" s="34">
        <f>SUM(C58:C59)</f>
        <v>655306.85000000009</v>
      </c>
      <c r="D57" s="79"/>
      <c r="E57" s="80"/>
      <c r="F57" s="80"/>
      <c r="G57" s="80"/>
      <c r="H57" s="80"/>
      <c r="I57" s="80"/>
      <c r="J57" s="81"/>
    </row>
    <row r="58" spans="2:10" s="1" customFormat="1" ht="66" customHeight="1">
      <c r="B58" s="55" t="s">
        <v>67</v>
      </c>
      <c r="C58" s="33">
        <v>299923.59000000003</v>
      </c>
      <c r="D58" s="3" t="s">
        <v>4</v>
      </c>
      <c r="E58" s="3" t="s">
        <v>5</v>
      </c>
      <c r="F58" s="3" t="s">
        <v>5</v>
      </c>
      <c r="G58" s="3" t="s">
        <v>94</v>
      </c>
      <c r="H58" s="3">
        <f t="shared" si="0"/>
        <v>2100</v>
      </c>
      <c r="I58" s="3">
        <v>935</v>
      </c>
      <c r="J58" s="3">
        <v>1165</v>
      </c>
    </row>
    <row r="59" spans="2:10" s="1" customFormat="1" ht="59.25" customHeight="1">
      <c r="B59" s="55" t="s">
        <v>149</v>
      </c>
      <c r="C59" s="33">
        <v>355383.26</v>
      </c>
      <c r="D59" s="3" t="s">
        <v>4</v>
      </c>
      <c r="E59" s="3" t="s">
        <v>5</v>
      </c>
      <c r="F59" s="3" t="s">
        <v>163</v>
      </c>
      <c r="G59" s="49" t="s">
        <v>94</v>
      </c>
      <c r="H59" s="3">
        <f t="shared" si="0"/>
        <v>2400</v>
      </c>
      <c r="I59" s="3">
        <v>1023</v>
      </c>
      <c r="J59" s="3">
        <v>1377</v>
      </c>
    </row>
    <row r="60" spans="2:10" s="1" customFormat="1" ht="41.25" customHeight="1">
      <c r="B60" s="29" t="s">
        <v>68</v>
      </c>
      <c r="C60" s="34">
        <f>SUM(C61:C65)</f>
        <v>3395100.2900000005</v>
      </c>
      <c r="D60" s="79"/>
      <c r="E60" s="80"/>
      <c r="F60" s="80"/>
      <c r="G60" s="80"/>
      <c r="H60" s="80"/>
      <c r="I60" s="80"/>
      <c r="J60" s="81"/>
    </row>
    <row r="61" spans="2:10" s="1" customFormat="1" ht="59.25" customHeight="1">
      <c r="B61" s="4" t="str">
        <f>'[1]FAISMUN 23'!E34</f>
        <v>AMPLIACIÓN DE ELECTRIFICACIÓN EN LA AGEB 0452 EN HECELCHAKÁN LOCALIDAD HECELCHAKÁN BARRIO SAN JUAN</v>
      </c>
      <c r="C61" s="2">
        <v>1220812.56</v>
      </c>
      <c r="D61" s="3" t="s">
        <v>4</v>
      </c>
      <c r="E61" s="3" t="s">
        <v>5</v>
      </c>
      <c r="F61" s="3" t="s">
        <v>5</v>
      </c>
      <c r="G61" s="3" t="s">
        <v>95</v>
      </c>
      <c r="H61" s="3">
        <f t="shared" si="0"/>
        <v>802</v>
      </c>
      <c r="I61" s="3">
        <v>392</v>
      </c>
      <c r="J61" s="3">
        <v>410</v>
      </c>
    </row>
    <row r="62" spans="2:10" s="1" customFormat="1" ht="59.25" customHeight="1">
      <c r="B62" s="4" t="str">
        <f>'[1]FAISMUN 23'!E35</f>
        <v>AMPLIACIÓN DE ELECTRIFICACIÓN EN HECELCHAKÁN LOCALIDAD POCBOC</v>
      </c>
      <c r="C62" s="2">
        <v>850307.6</v>
      </c>
      <c r="D62" s="3" t="s">
        <v>4</v>
      </c>
      <c r="E62" s="3" t="s">
        <v>5</v>
      </c>
      <c r="F62" s="3" t="s">
        <v>30</v>
      </c>
      <c r="G62" s="3" t="s">
        <v>96</v>
      </c>
      <c r="H62" s="3">
        <f t="shared" si="0"/>
        <v>400</v>
      </c>
      <c r="I62" s="3">
        <v>189</v>
      </c>
      <c r="J62" s="3">
        <v>211</v>
      </c>
    </row>
    <row r="63" spans="2:10" s="1" customFormat="1" ht="59.25" customHeight="1">
      <c r="B63" s="4" t="str">
        <f>'[1]FAISMUN 23'!$E$38</f>
        <v>AMPLIACIÓN DE ELECTRIFICACIÓN EN LA CALLE DIECISIETE, QUINCE, DOCE, ONCE Y DIEZ DE LA AGEB 0452 Y 0289 EN HECELCHAKÁN LOCALIDAD HECELCHAKÁN BARRIO SAN JUAN</v>
      </c>
      <c r="C63" s="2">
        <v>23466.29</v>
      </c>
      <c r="D63" s="3" t="s">
        <v>4</v>
      </c>
      <c r="E63" s="3" t="s">
        <v>5</v>
      </c>
      <c r="F63" s="3" t="s">
        <v>5</v>
      </c>
      <c r="G63" s="3" t="s">
        <v>97</v>
      </c>
      <c r="H63" s="3">
        <f t="shared" si="0"/>
        <v>850</v>
      </c>
      <c r="I63" s="3">
        <v>395</v>
      </c>
      <c r="J63" s="3">
        <v>455</v>
      </c>
    </row>
    <row r="64" spans="2:10" s="1" customFormat="1" ht="59.25" customHeight="1">
      <c r="B64" s="55" t="s">
        <v>110</v>
      </c>
      <c r="C64" s="33">
        <v>849116.93</v>
      </c>
      <c r="D64" s="3" t="s">
        <v>4</v>
      </c>
      <c r="E64" s="3" t="s">
        <v>5</v>
      </c>
      <c r="F64" s="3" t="s">
        <v>5</v>
      </c>
      <c r="G64" s="49" t="s">
        <v>124</v>
      </c>
      <c r="H64" s="3">
        <f t="shared" si="0"/>
        <v>400</v>
      </c>
      <c r="I64" s="3">
        <v>160</v>
      </c>
      <c r="J64" s="3">
        <v>240</v>
      </c>
    </row>
    <row r="65" spans="2:10" s="1" customFormat="1" ht="59.25" customHeight="1">
      <c r="B65" s="55" t="s">
        <v>111</v>
      </c>
      <c r="C65" s="33">
        <v>451396.91</v>
      </c>
      <c r="D65" s="3" t="s">
        <v>4</v>
      </c>
      <c r="E65" s="3" t="s">
        <v>5</v>
      </c>
      <c r="F65" s="3" t="s">
        <v>5</v>
      </c>
      <c r="G65" s="49" t="s">
        <v>125</v>
      </c>
      <c r="H65" s="3">
        <f t="shared" si="0"/>
        <v>372</v>
      </c>
      <c r="I65" s="3">
        <v>155</v>
      </c>
      <c r="J65" s="3">
        <v>217</v>
      </c>
    </row>
    <row r="66" spans="2:10" s="1" customFormat="1" ht="41.25" customHeight="1">
      <c r="B66" s="29" t="s">
        <v>70</v>
      </c>
      <c r="C66" s="34">
        <f>SUM(C67:C68)</f>
        <v>7346545.5599999996</v>
      </c>
      <c r="D66" s="79"/>
      <c r="E66" s="80"/>
      <c r="F66" s="80"/>
      <c r="G66" s="80"/>
      <c r="H66" s="80"/>
      <c r="I66" s="80"/>
      <c r="J66" s="81"/>
    </row>
    <row r="67" spans="2:10" s="1" customFormat="1" ht="64.5" customHeight="1">
      <c r="B67" s="55" t="s">
        <v>69</v>
      </c>
      <c r="C67" s="33">
        <v>4171175.26</v>
      </c>
      <c r="D67" s="3" t="s">
        <v>4</v>
      </c>
      <c r="E67" s="3" t="s">
        <v>5</v>
      </c>
      <c r="F67" s="3" t="s">
        <v>5</v>
      </c>
      <c r="G67" s="3" t="s">
        <v>98</v>
      </c>
      <c r="H67" s="3">
        <f t="shared" si="0"/>
        <v>800</v>
      </c>
      <c r="I67" s="3">
        <v>320</v>
      </c>
      <c r="J67" s="3">
        <v>480</v>
      </c>
    </row>
    <row r="68" spans="2:10" s="1" customFormat="1" ht="59.25" customHeight="1">
      <c r="B68" s="55" t="s">
        <v>112</v>
      </c>
      <c r="C68" s="33">
        <v>3175370.3</v>
      </c>
      <c r="D68" s="3" t="s">
        <v>4</v>
      </c>
      <c r="E68" s="3" t="s">
        <v>5</v>
      </c>
      <c r="F68" s="3" t="s">
        <v>5</v>
      </c>
      <c r="G68" s="49" t="s">
        <v>126</v>
      </c>
      <c r="H68" s="3">
        <f t="shared" si="0"/>
        <v>480</v>
      </c>
      <c r="I68" s="3">
        <v>230</v>
      </c>
      <c r="J68" s="3">
        <v>250</v>
      </c>
    </row>
    <row r="69" spans="2:10" s="1" customFormat="1" ht="41.25" customHeight="1">
      <c r="B69" s="29" t="s">
        <v>113</v>
      </c>
      <c r="C69" s="34">
        <f>SUM(C70:C81)</f>
        <v>15182814.68</v>
      </c>
      <c r="D69" s="79"/>
      <c r="E69" s="80"/>
      <c r="F69" s="80"/>
      <c r="G69" s="80"/>
      <c r="H69" s="80"/>
      <c r="I69" s="80"/>
      <c r="J69" s="81"/>
    </row>
    <row r="70" spans="2:10" s="1" customFormat="1" ht="59.25" customHeight="1">
      <c r="B70" s="55" t="s">
        <v>114</v>
      </c>
      <c r="C70" s="33">
        <v>720620.3</v>
      </c>
      <c r="D70" s="3" t="s">
        <v>4</v>
      </c>
      <c r="E70" s="3" t="s">
        <v>5</v>
      </c>
      <c r="F70" s="3" t="s">
        <v>5</v>
      </c>
      <c r="G70" s="3" t="s">
        <v>128</v>
      </c>
      <c r="H70" s="3">
        <f t="shared" ref="H70:H83" si="1">+I70+J70</f>
        <v>40</v>
      </c>
      <c r="I70" s="3">
        <v>20</v>
      </c>
      <c r="J70" s="3">
        <v>20</v>
      </c>
    </row>
    <row r="71" spans="2:10" s="1" customFormat="1" ht="59.25" customHeight="1">
      <c r="B71" s="55" t="s">
        <v>115</v>
      </c>
      <c r="C71" s="33">
        <v>1289054.56</v>
      </c>
      <c r="D71" s="3" t="s">
        <v>4</v>
      </c>
      <c r="E71" s="3" t="s">
        <v>5</v>
      </c>
      <c r="F71" s="3" t="s">
        <v>5</v>
      </c>
      <c r="G71" s="49" t="s">
        <v>127</v>
      </c>
      <c r="H71" s="3">
        <f t="shared" si="1"/>
        <v>75</v>
      </c>
      <c r="I71" s="3">
        <v>52</v>
      </c>
      <c r="J71" s="3">
        <v>23</v>
      </c>
    </row>
    <row r="72" spans="2:10" s="1" customFormat="1" ht="59.25" customHeight="1">
      <c r="B72" s="55" t="s">
        <v>135</v>
      </c>
      <c r="C72" s="33">
        <v>2231260.71</v>
      </c>
      <c r="D72" s="3" t="s">
        <v>4</v>
      </c>
      <c r="E72" s="3" t="s">
        <v>5</v>
      </c>
      <c r="F72" s="3" t="s">
        <v>30</v>
      </c>
      <c r="G72" s="3" t="s">
        <v>137</v>
      </c>
      <c r="H72" s="3">
        <f t="shared" si="1"/>
        <v>118</v>
      </c>
      <c r="I72" s="3">
        <v>54</v>
      </c>
      <c r="J72" s="3">
        <v>64</v>
      </c>
    </row>
    <row r="73" spans="2:10" s="1" customFormat="1" ht="59.25" customHeight="1">
      <c r="B73" s="55" t="s">
        <v>139</v>
      </c>
      <c r="C73" s="33">
        <v>288211.09000000003</v>
      </c>
      <c r="D73" s="3" t="s">
        <v>4</v>
      </c>
      <c r="E73" s="3" t="s">
        <v>5</v>
      </c>
      <c r="F73" s="3" t="s">
        <v>164</v>
      </c>
      <c r="G73" s="3" t="s">
        <v>144</v>
      </c>
      <c r="H73" s="3">
        <f t="shared" si="1"/>
        <v>15</v>
      </c>
      <c r="I73" s="3">
        <v>7</v>
      </c>
      <c r="J73" s="3">
        <v>8</v>
      </c>
    </row>
    <row r="74" spans="2:10" s="1" customFormat="1" ht="59.25" customHeight="1">
      <c r="B74" s="55" t="s">
        <v>155</v>
      </c>
      <c r="C74" s="33">
        <v>966329.28</v>
      </c>
      <c r="D74" s="3" t="s">
        <v>4</v>
      </c>
      <c r="E74" s="3" t="s">
        <v>5</v>
      </c>
      <c r="F74" s="3" t="s">
        <v>5</v>
      </c>
      <c r="G74" s="3" t="s">
        <v>156</v>
      </c>
      <c r="H74" s="3">
        <f t="shared" si="1"/>
        <v>50</v>
      </c>
      <c r="I74" s="3">
        <v>17</v>
      </c>
      <c r="J74" s="3">
        <v>33</v>
      </c>
    </row>
    <row r="75" spans="2:10" s="1" customFormat="1" ht="59.25" customHeight="1">
      <c r="B75" s="55" t="s">
        <v>157</v>
      </c>
      <c r="C75" s="33">
        <v>503869.77</v>
      </c>
      <c r="D75" s="3" t="s">
        <v>4</v>
      </c>
      <c r="E75" s="3" t="s">
        <v>5</v>
      </c>
      <c r="F75" s="3" t="s">
        <v>5</v>
      </c>
      <c r="G75" s="3" t="s">
        <v>177</v>
      </c>
      <c r="H75" s="3">
        <f t="shared" si="1"/>
        <v>45</v>
      </c>
      <c r="I75" s="3">
        <v>20</v>
      </c>
      <c r="J75" s="3">
        <v>25</v>
      </c>
    </row>
    <row r="76" spans="2:10" s="1" customFormat="1" ht="59.25" customHeight="1">
      <c r="B76" s="55" t="s">
        <v>133</v>
      </c>
      <c r="C76" s="33">
        <v>2959254.63</v>
      </c>
      <c r="D76" s="3" t="s">
        <v>4</v>
      </c>
      <c r="E76" s="3" t="s">
        <v>5</v>
      </c>
      <c r="F76" s="3" t="s">
        <v>30</v>
      </c>
      <c r="G76" s="3" t="s">
        <v>138</v>
      </c>
      <c r="H76" s="3">
        <f t="shared" si="1"/>
        <v>80</v>
      </c>
      <c r="I76" s="3">
        <v>35</v>
      </c>
      <c r="J76" s="3">
        <v>45</v>
      </c>
    </row>
    <row r="77" spans="2:10" s="1" customFormat="1" ht="59.25" customHeight="1">
      <c r="B77" s="55" t="s">
        <v>143</v>
      </c>
      <c r="C77" s="33">
        <v>2220418.37</v>
      </c>
      <c r="D77" s="3" t="s">
        <v>4</v>
      </c>
      <c r="E77" s="3" t="s">
        <v>5</v>
      </c>
      <c r="F77" s="3" t="s">
        <v>5</v>
      </c>
      <c r="G77" s="3" t="s">
        <v>145</v>
      </c>
      <c r="H77" s="3">
        <f>+I77+J77</f>
        <v>60</v>
      </c>
      <c r="I77" s="3">
        <v>25</v>
      </c>
      <c r="J77" s="3">
        <v>35</v>
      </c>
    </row>
    <row r="78" spans="2:10" s="1" customFormat="1" ht="59.25" customHeight="1">
      <c r="B78" s="55" t="s">
        <v>147</v>
      </c>
      <c r="C78" s="33">
        <v>2767444.42</v>
      </c>
      <c r="D78" s="3" t="s">
        <v>4</v>
      </c>
      <c r="E78" s="3" t="s">
        <v>5</v>
      </c>
      <c r="F78" s="3" t="s">
        <v>5</v>
      </c>
      <c r="G78" s="3" t="s">
        <v>148</v>
      </c>
      <c r="H78" s="3">
        <f t="shared" si="1"/>
        <v>80</v>
      </c>
      <c r="I78" s="3">
        <v>35</v>
      </c>
      <c r="J78" s="3">
        <v>45</v>
      </c>
    </row>
    <row r="79" spans="2:10" s="1" customFormat="1" ht="59.25" customHeight="1">
      <c r="B79" s="55" t="s">
        <v>153</v>
      </c>
      <c r="C79" s="33">
        <v>511747.84000000003</v>
      </c>
      <c r="D79" s="3" t="s">
        <v>4</v>
      </c>
      <c r="E79" s="3" t="s">
        <v>5</v>
      </c>
      <c r="F79" s="3" t="s">
        <v>164</v>
      </c>
      <c r="G79" s="3" t="s">
        <v>154</v>
      </c>
      <c r="H79" s="3">
        <f t="shared" si="1"/>
        <v>15</v>
      </c>
      <c r="I79" s="3">
        <v>6</v>
      </c>
      <c r="J79" s="3">
        <v>9</v>
      </c>
    </row>
    <row r="80" spans="2:10" s="1" customFormat="1" ht="59.25" customHeight="1">
      <c r="B80" s="55" t="s">
        <v>158</v>
      </c>
      <c r="C80" s="33">
        <v>543452.76</v>
      </c>
      <c r="D80" s="3" t="s">
        <v>4</v>
      </c>
      <c r="E80" s="3" t="s">
        <v>5</v>
      </c>
      <c r="F80" s="3" t="s">
        <v>5</v>
      </c>
      <c r="G80" s="3" t="s">
        <v>154</v>
      </c>
      <c r="H80" s="3">
        <f t="shared" si="1"/>
        <v>15</v>
      </c>
      <c r="I80" s="3">
        <v>7</v>
      </c>
      <c r="J80" s="3">
        <v>8</v>
      </c>
    </row>
    <row r="81" spans="2:10" s="1" customFormat="1" ht="59.25" customHeight="1">
      <c r="B81" s="55" t="s">
        <v>159</v>
      </c>
      <c r="C81" s="33">
        <v>181150.95</v>
      </c>
      <c r="D81" s="3" t="s">
        <v>4</v>
      </c>
      <c r="E81" s="3" t="s">
        <v>5</v>
      </c>
      <c r="F81" s="3" t="s">
        <v>5</v>
      </c>
      <c r="G81" s="3" t="s">
        <v>160</v>
      </c>
      <c r="H81" s="3">
        <f t="shared" si="1"/>
        <v>5</v>
      </c>
      <c r="I81" s="3">
        <v>2</v>
      </c>
      <c r="J81" s="3">
        <v>3</v>
      </c>
    </row>
    <row r="82" spans="2:10" s="1" customFormat="1" ht="41.25" customHeight="1">
      <c r="B82" s="29" t="s">
        <v>150</v>
      </c>
      <c r="C82" s="34">
        <f>SUM(C83:C83)</f>
        <v>1397074.69</v>
      </c>
      <c r="D82" s="79"/>
      <c r="E82" s="80"/>
      <c r="F82" s="80"/>
      <c r="G82" s="80"/>
      <c r="H82" s="80"/>
      <c r="I82" s="80"/>
      <c r="J82" s="81"/>
    </row>
    <row r="83" spans="2:10" s="1" customFormat="1" ht="59.25" customHeight="1">
      <c r="B83" s="55" t="s">
        <v>151</v>
      </c>
      <c r="C83" s="33">
        <v>1397074.69</v>
      </c>
      <c r="D83" s="3" t="s">
        <v>4</v>
      </c>
      <c r="E83" s="3" t="s">
        <v>5</v>
      </c>
      <c r="F83" s="3" t="s">
        <v>5</v>
      </c>
      <c r="G83" s="69" t="s">
        <v>152</v>
      </c>
      <c r="H83" s="3">
        <f t="shared" si="1"/>
        <v>8500</v>
      </c>
      <c r="I83" s="3">
        <v>4103</v>
      </c>
      <c r="J83" s="3">
        <v>4397</v>
      </c>
    </row>
    <row r="84" spans="2:10" s="1" customFormat="1" ht="41.25" customHeight="1">
      <c r="B84" s="29" t="s">
        <v>85</v>
      </c>
      <c r="C84" s="34">
        <f>SUM(C85:C85)</f>
        <v>11670088.5</v>
      </c>
      <c r="D84" s="53"/>
      <c r="E84" s="49"/>
      <c r="F84" s="49"/>
      <c r="G84" s="49"/>
      <c r="H84" s="49"/>
      <c r="I84" s="49"/>
      <c r="J84" s="50"/>
    </row>
    <row r="85" spans="2:10" s="1" customFormat="1" ht="59.25" customHeight="1">
      <c r="B85" s="55" t="s">
        <v>85</v>
      </c>
      <c r="C85" s="33">
        <v>11670088.5</v>
      </c>
      <c r="D85" s="3" t="s">
        <v>4</v>
      </c>
      <c r="E85" s="3" t="s">
        <v>5</v>
      </c>
      <c r="F85" s="3" t="s">
        <v>5</v>
      </c>
      <c r="G85" s="3" t="s">
        <v>99</v>
      </c>
      <c r="H85" s="3" t="s">
        <v>99</v>
      </c>
      <c r="I85" s="3" t="s">
        <v>99</v>
      </c>
      <c r="J85" s="3" t="s">
        <v>99</v>
      </c>
    </row>
    <row r="86" spans="2:10" s="1" customFormat="1" ht="37.5" customHeight="1">
      <c r="B86" s="47" t="s">
        <v>63</v>
      </c>
      <c r="C86" s="44">
        <f>+C10+C16+C21+C45+C54+C57+C60+C66+C69+C82+C84</f>
        <v>59601564.539999992</v>
      </c>
      <c r="D86" s="8"/>
      <c r="E86" s="8"/>
      <c r="F86" s="8"/>
      <c r="G86" s="9"/>
      <c r="H86" s="10"/>
      <c r="I86" s="10"/>
      <c r="J86" s="10"/>
    </row>
    <row r="87" spans="2:10" s="1" customFormat="1" ht="66.75" customHeight="1">
      <c r="B87" s="13"/>
      <c r="C87" s="7"/>
      <c r="D87" s="8"/>
      <c r="E87" s="8"/>
      <c r="F87" s="8"/>
      <c r="G87" s="9"/>
      <c r="H87" s="10"/>
      <c r="I87" s="10"/>
      <c r="J87" s="10"/>
    </row>
    <row r="88" spans="2:10" s="1" customFormat="1" ht="66" customHeight="1">
      <c r="E88" s="77" t="s">
        <v>173</v>
      </c>
      <c r="F88" s="77"/>
      <c r="G88" s="77"/>
      <c r="H88" s="78">
        <v>389833.26</v>
      </c>
      <c r="I88" s="78"/>
      <c r="J88" s="78"/>
    </row>
    <row r="89" spans="2:10" s="1" customFormat="1" ht="34.5" customHeight="1">
      <c r="E89" s="56"/>
      <c r="F89" s="56"/>
      <c r="G89" s="56"/>
      <c r="H89" s="57"/>
      <c r="I89" s="57"/>
      <c r="J89" s="57"/>
    </row>
    <row r="90" spans="2:10" s="5" customFormat="1" ht="38.25" customHeight="1">
      <c r="B90" s="91" t="s">
        <v>26</v>
      </c>
      <c r="C90" s="92"/>
      <c r="D90" s="92"/>
      <c r="E90" s="92"/>
      <c r="F90" s="92"/>
      <c r="G90" s="92"/>
      <c r="H90" s="92"/>
      <c r="I90" s="92"/>
      <c r="J90" s="93"/>
    </row>
    <row r="91" spans="2:10" s="1" customFormat="1" ht="33.75" customHeight="1">
      <c r="B91" s="29" t="s">
        <v>113</v>
      </c>
      <c r="C91" s="34">
        <f>SUM(C92)</f>
        <v>389833.26</v>
      </c>
      <c r="D91" s="96"/>
      <c r="E91" s="96"/>
      <c r="F91" s="96"/>
      <c r="G91" s="96"/>
      <c r="H91" s="96"/>
      <c r="I91" s="96"/>
      <c r="J91" s="96"/>
    </row>
    <row r="92" spans="2:10" s="1" customFormat="1" ht="65.25" customHeight="1">
      <c r="B92" s="55" t="s">
        <v>157</v>
      </c>
      <c r="C92" s="33">
        <v>389833.26</v>
      </c>
      <c r="D92" s="3" t="s">
        <v>4</v>
      </c>
      <c r="E92" s="3" t="s">
        <v>5</v>
      </c>
      <c r="F92" s="3" t="s">
        <v>5</v>
      </c>
      <c r="G92" s="3" t="s">
        <v>177</v>
      </c>
      <c r="H92" s="3">
        <f t="shared" ref="H92" si="2">+I92+J92</f>
        <v>45</v>
      </c>
      <c r="I92" s="3">
        <v>20</v>
      </c>
      <c r="J92" s="3">
        <v>25</v>
      </c>
    </row>
    <row r="93" spans="2:10" s="1" customFormat="1" ht="37.5" customHeight="1">
      <c r="B93" s="47" t="s">
        <v>175</v>
      </c>
      <c r="C93" s="44">
        <f>C91</f>
        <v>389833.26</v>
      </c>
      <c r="D93" s="8"/>
      <c r="E93" s="8"/>
      <c r="F93" s="8"/>
      <c r="G93" s="9"/>
      <c r="H93" s="10"/>
      <c r="I93" s="10"/>
      <c r="J93" s="10"/>
    </row>
    <row r="94" spans="2:10" s="1" customFormat="1" ht="34.5" customHeight="1">
      <c r="E94" s="56"/>
      <c r="F94" s="56"/>
      <c r="G94" s="56"/>
      <c r="H94" s="57"/>
      <c r="I94" s="57"/>
      <c r="J94" s="57"/>
    </row>
    <row r="95" spans="2:10" s="1" customFormat="1" ht="34.5" customHeight="1">
      <c r="E95" s="56"/>
      <c r="F95" s="56"/>
      <c r="G95" s="56"/>
      <c r="H95" s="57"/>
      <c r="I95" s="57"/>
      <c r="J95" s="57"/>
    </row>
    <row r="96" spans="2:10" ht="41.25" customHeight="1">
      <c r="B96" s="19"/>
      <c r="C96" s="28"/>
      <c r="D96" s="19"/>
      <c r="E96" s="97" t="s">
        <v>33</v>
      </c>
      <c r="F96" s="97"/>
      <c r="G96" s="97"/>
      <c r="H96" s="98">
        <v>18812998.600000001</v>
      </c>
      <c r="I96" s="98"/>
      <c r="J96" s="98"/>
    </row>
    <row r="97" spans="2:10" ht="36" customHeight="1">
      <c r="B97" s="35" t="s">
        <v>27</v>
      </c>
      <c r="C97" s="31">
        <f>SUM(C98:C103)</f>
        <v>5719700.6899999995</v>
      </c>
      <c r="D97" s="99"/>
      <c r="E97" s="100"/>
      <c r="F97" s="100"/>
      <c r="G97" s="100"/>
      <c r="H97" s="100"/>
      <c r="I97" s="100"/>
      <c r="J97" s="101"/>
    </row>
    <row r="98" spans="2:10" ht="60" customHeight="1">
      <c r="B98" s="4" t="s">
        <v>34</v>
      </c>
      <c r="C98" s="41">
        <v>2021281.97</v>
      </c>
      <c r="D98" s="20" t="s">
        <v>4</v>
      </c>
      <c r="E98" s="20" t="s">
        <v>5</v>
      </c>
      <c r="F98" s="3" t="s">
        <v>31</v>
      </c>
      <c r="G98" s="3" t="s">
        <v>53</v>
      </c>
      <c r="H98" s="3">
        <f>+I98+J98</f>
        <v>280</v>
      </c>
      <c r="I98" s="3">
        <v>143</v>
      </c>
      <c r="J98" s="3">
        <v>137</v>
      </c>
    </row>
    <row r="99" spans="2:10" ht="60" customHeight="1">
      <c r="B99" s="4" t="s">
        <v>35</v>
      </c>
      <c r="C99" s="41">
        <v>219066.4</v>
      </c>
      <c r="D99" s="20" t="s">
        <v>4</v>
      </c>
      <c r="E99" s="20" t="s">
        <v>5</v>
      </c>
      <c r="F99" s="3" t="s">
        <v>31</v>
      </c>
      <c r="G99" s="3" t="s">
        <v>54</v>
      </c>
      <c r="H99" s="3">
        <f t="shared" ref="H99:H103" si="3">+I99+J99</f>
        <v>280</v>
      </c>
      <c r="I99" s="3">
        <v>143</v>
      </c>
      <c r="J99" s="3">
        <v>137</v>
      </c>
    </row>
    <row r="100" spans="2:10" ht="60" customHeight="1">
      <c r="B100" s="4" t="s">
        <v>41</v>
      </c>
      <c r="C100" s="41">
        <v>961584.22</v>
      </c>
      <c r="D100" s="20" t="s">
        <v>4</v>
      </c>
      <c r="E100" s="20" t="s">
        <v>5</v>
      </c>
      <c r="F100" s="3" t="s">
        <v>29</v>
      </c>
      <c r="G100" s="36" t="s">
        <v>55</v>
      </c>
      <c r="H100" s="3">
        <f t="shared" si="3"/>
        <v>1814</v>
      </c>
      <c r="I100" s="3">
        <v>915</v>
      </c>
      <c r="J100" s="3">
        <v>899</v>
      </c>
    </row>
    <row r="101" spans="2:10" ht="60" customHeight="1">
      <c r="B101" s="4" t="s">
        <v>42</v>
      </c>
      <c r="C101" s="41">
        <v>805848.9</v>
      </c>
      <c r="D101" s="20" t="s">
        <v>4</v>
      </c>
      <c r="E101" s="20" t="s">
        <v>5</v>
      </c>
      <c r="F101" s="3" t="s">
        <v>29</v>
      </c>
      <c r="G101" s="3" t="s">
        <v>56</v>
      </c>
      <c r="H101" s="3">
        <f t="shared" si="3"/>
        <v>1814</v>
      </c>
      <c r="I101" s="3">
        <v>915</v>
      </c>
      <c r="J101" s="3">
        <v>899</v>
      </c>
    </row>
    <row r="102" spans="2:10" ht="60" customHeight="1">
      <c r="B102" s="4" t="s">
        <v>43</v>
      </c>
      <c r="C102" s="41">
        <v>795460.51</v>
      </c>
      <c r="D102" s="20" t="s">
        <v>4</v>
      </c>
      <c r="E102" s="20" t="s">
        <v>5</v>
      </c>
      <c r="F102" s="3" t="s">
        <v>30</v>
      </c>
      <c r="G102" s="3" t="s">
        <v>57</v>
      </c>
      <c r="H102" s="3">
        <f t="shared" si="3"/>
        <v>1505</v>
      </c>
      <c r="I102" s="3">
        <v>750</v>
      </c>
      <c r="J102" s="3">
        <v>755</v>
      </c>
    </row>
    <row r="103" spans="2:10" ht="60" customHeight="1">
      <c r="B103" s="4" t="s">
        <v>44</v>
      </c>
      <c r="C103" s="41">
        <v>916458.69</v>
      </c>
      <c r="D103" s="20" t="s">
        <v>4</v>
      </c>
      <c r="E103" s="20" t="s">
        <v>5</v>
      </c>
      <c r="F103" s="3" t="s">
        <v>30</v>
      </c>
      <c r="G103" s="3" t="s">
        <v>58</v>
      </c>
      <c r="H103" s="3">
        <f t="shared" si="3"/>
        <v>1505</v>
      </c>
      <c r="I103" s="3">
        <v>750</v>
      </c>
      <c r="J103" s="3">
        <v>755</v>
      </c>
    </row>
    <row r="104" spans="2:10" s="1" customFormat="1" ht="41.25" customHeight="1">
      <c r="B104" s="29" t="s">
        <v>28</v>
      </c>
      <c r="C104" s="34">
        <f>SUM(C105:C110)</f>
        <v>6095297.9099999992</v>
      </c>
      <c r="D104" s="79"/>
      <c r="E104" s="80"/>
      <c r="F104" s="80"/>
      <c r="G104" s="80"/>
      <c r="H104" s="80"/>
      <c r="I104" s="80"/>
      <c r="J104" s="81"/>
    </row>
    <row r="105" spans="2:10" ht="55.5" customHeight="1">
      <c r="B105" s="4" t="s">
        <v>36</v>
      </c>
      <c r="C105" s="65">
        <v>1776361.63</v>
      </c>
      <c r="D105" s="20" t="s">
        <v>4</v>
      </c>
      <c r="E105" s="20" t="s">
        <v>5</v>
      </c>
      <c r="F105" s="3" t="s">
        <v>29</v>
      </c>
      <c r="G105" s="3" t="s">
        <v>59</v>
      </c>
      <c r="H105" s="3">
        <f t="shared" ref="H105:H110" si="4">+I105+J105</f>
        <v>250</v>
      </c>
      <c r="I105" s="3">
        <v>200</v>
      </c>
      <c r="J105" s="3">
        <v>50</v>
      </c>
    </row>
    <row r="106" spans="2:10" ht="55.5" customHeight="1">
      <c r="B106" s="55" t="s">
        <v>37</v>
      </c>
      <c r="C106" s="66">
        <v>830792.94</v>
      </c>
      <c r="D106" s="20" t="s">
        <v>4</v>
      </c>
      <c r="E106" s="20" t="s">
        <v>5</v>
      </c>
      <c r="F106" s="3" t="s">
        <v>29</v>
      </c>
      <c r="G106" s="3" t="s">
        <v>60</v>
      </c>
      <c r="H106" s="3">
        <f t="shared" si="4"/>
        <v>155</v>
      </c>
      <c r="I106" s="3">
        <v>100</v>
      </c>
      <c r="J106" s="3">
        <v>55</v>
      </c>
    </row>
    <row r="107" spans="2:10" ht="55.5" customHeight="1">
      <c r="B107" s="55" t="s">
        <v>38</v>
      </c>
      <c r="C107" s="66">
        <v>643623.46</v>
      </c>
      <c r="D107" s="20" t="s">
        <v>4</v>
      </c>
      <c r="E107" s="20" t="s">
        <v>5</v>
      </c>
      <c r="F107" s="3" t="s">
        <v>31</v>
      </c>
      <c r="G107" s="3" t="s">
        <v>61</v>
      </c>
      <c r="H107" s="3">
        <f t="shared" si="4"/>
        <v>150</v>
      </c>
      <c r="I107" s="3">
        <v>100</v>
      </c>
      <c r="J107" s="3">
        <v>50</v>
      </c>
    </row>
    <row r="108" spans="2:10" ht="55.5" customHeight="1">
      <c r="B108" s="55" t="s">
        <v>39</v>
      </c>
      <c r="C108" s="66">
        <v>639008.28</v>
      </c>
      <c r="D108" s="20" t="s">
        <v>4</v>
      </c>
      <c r="E108" s="20" t="s">
        <v>5</v>
      </c>
      <c r="F108" s="3" t="s">
        <v>31</v>
      </c>
      <c r="G108" s="3" t="s">
        <v>61</v>
      </c>
      <c r="H108" s="3">
        <f t="shared" si="4"/>
        <v>150</v>
      </c>
      <c r="I108" s="3">
        <v>100</v>
      </c>
      <c r="J108" s="3">
        <v>50</v>
      </c>
    </row>
    <row r="109" spans="2:10" ht="55.5" customHeight="1">
      <c r="B109" s="55" t="s">
        <v>40</v>
      </c>
      <c r="C109" s="66">
        <v>1292631.75</v>
      </c>
      <c r="D109" s="20" t="s">
        <v>4</v>
      </c>
      <c r="E109" s="20" t="s">
        <v>5</v>
      </c>
      <c r="F109" s="3" t="s">
        <v>31</v>
      </c>
      <c r="G109" s="3" t="s">
        <v>62</v>
      </c>
      <c r="H109" s="3">
        <f t="shared" si="4"/>
        <v>150</v>
      </c>
      <c r="I109" s="3">
        <v>100</v>
      </c>
      <c r="J109" s="3">
        <v>50</v>
      </c>
    </row>
    <row r="110" spans="2:10" ht="55.5" customHeight="1">
      <c r="B110" s="55" t="s">
        <v>71</v>
      </c>
      <c r="C110" s="66">
        <v>912879.85</v>
      </c>
      <c r="D110" s="20" t="s">
        <v>4</v>
      </c>
      <c r="E110" s="20" t="s">
        <v>5</v>
      </c>
      <c r="F110" s="3" t="s">
        <v>5</v>
      </c>
      <c r="G110" s="3" t="s">
        <v>93</v>
      </c>
      <c r="H110" s="3">
        <f t="shared" si="4"/>
        <v>155</v>
      </c>
      <c r="I110" s="3">
        <v>105</v>
      </c>
      <c r="J110" s="3">
        <v>50</v>
      </c>
    </row>
    <row r="111" spans="2:10" s="1" customFormat="1" ht="41.25" customHeight="1">
      <c r="B111" s="29" t="s">
        <v>68</v>
      </c>
      <c r="C111" s="34">
        <f>SUM(C112:C112)</f>
        <v>1475804.34</v>
      </c>
      <c r="D111" s="79"/>
      <c r="E111" s="80"/>
      <c r="F111" s="80"/>
      <c r="G111" s="80"/>
      <c r="H111" s="80"/>
      <c r="I111" s="80"/>
      <c r="J111" s="81"/>
    </row>
    <row r="112" spans="2:10" s="1" customFormat="1" ht="66" customHeight="1">
      <c r="B112" s="4" t="s">
        <v>72</v>
      </c>
      <c r="C112" s="2">
        <v>1475804.34</v>
      </c>
      <c r="D112" s="3" t="s">
        <v>4</v>
      </c>
      <c r="E112" s="3" t="s">
        <v>5</v>
      </c>
      <c r="F112" s="3" t="s">
        <v>5</v>
      </c>
      <c r="G112" s="3" t="s">
        <v>97</v>
      </c>
      <c r="H112" s="3">
        <f t="shared" ref="H112" si="5">+I112+J112</f>
        <v>850</v>
      </c>
      <c r="I112" s="3">
        <v>395</v>
      </c>
      <c r="J112" s="3">
        <v>455</v>
      </c>
    </row>
    <row r="113" spans="2:10" s="1" customFormat="1" ht="41.25" customHeight="1">
      <c r="B113" s="29" t="s">
        <v>70</v>
      </c>
      <c r="C113" s="34">
        <f>SUM(C114:C114)</f>
        <v>5500000</v>
      </c>
      <c r="D113" s="79"/>
      <c r="E113" s="80"/>
      <c r="F113" s="80"/>
      <c r="G113" s="80"/>
      <c r="H113" s="80"/>
      <c r="I113" s="80"/>
      <c r="J113" s="81"/>
    </row>
    <row r="114" spans="2:10" s="1" customFormat="1" ht="67.5" customHeight="1">
      <c r="B114" s="55" t="s">
        <v>69</v>
      </c>
      <c r="C114" s="33">
        <v>5500000</v>
      </c>
      <c r="D114" s="3" t="s">
        <v>4</v>
      </c>
      <c r="E114" s="3" t="s">
        <v>5</v>
      </c>
      <c r="F114" s="3" t="s">
        <v>5</v>
      </c>
      <c r="G114" s="3" t="s">
        <v>98</v>
      </c>
      <c r="H114" s="3">
        <f t="shared" ref="H114" si="6">+I114+J114</f>
        <v>800</v>
      </c>
      <c r="I114" s="3">
        <v>320</v>
      </c>
      <c r="J114" s="3">
        <v>480</v>
      </c>
    </row>
    <row r="115" spans="2:10" s="1" customFormat="1" ht="39" customHeight="1">
      <c r="B115" s="43" t="s">
        <v>46</v>
      </c>
      <c r="C115" s="44">
        <f>+C97+C104+C111+C113</f>
        <v>18790802.939999998</v>
      </c>
      <c r="D115" s="8"/>
      <c r="E115" s="8"/>
      <c r="F115" s="8"/>
      <c r="G115" s="9"/>
      <c r="H115" s="10"/>
      <c r="I115" s="10"/>
      <c r="J115" s="10"/>
    </row>
    <row r="116" spans="2:10" ht="70.5" customHeight="1">
      <c r="B116" s="37"/>
      <c r="C116" s="38"/>
      <c r="D116" s="39"/>
      <c r="E116" s="40"/>
      <c r="F116" s="40"/>
      <c r="G116" s="40"/>
      <c r="H116" s="40"/>
      <c r="I116" s="40"/>
      <c r="J116" s="40"/>
    </row>
    <row r="117" spans="2:10" s="1" customFormat="1" ht="81" customHeight="1">
      <c r="E117" s="77" t="s">
        <v>174</v>
      </c>
      <c r="F117" s="77"/>
      <c r="G117" s="77"/>
      <c r="H117" s="78">
        <v>819814.77</v>
      </c>
      <c r="I117" s="78"/>
      <c r="J117" s="78"/>
    </row>
    <row r="118" spans="2:10" s="1" customFormat="1" ht="34.5" customHeight="1">
      <c r="E118" s="56"/>
      <c r="F118" s="56"/>
      <c r="G118" s="56"/>
      <c r="H118" s="57"/>
      <c r="I118" s="57"/>
      <c r="J118" s="57"/>
    </row>
    <row r="119" spans="2:10" s="5" customFormat="1" ht="38.25" customHeight="1">
      <c r="B119" s="91" t="s">
        <v>26</v>
      </c>
      <c r="C119" s="92"/>
      <c r="D119" s="92"/>
      <c r="E119" s="92"/>
      <c r="F119" s="92"/>
      <c r="G119" s="92"/>
      <c r="H119" s="92"/>
      <c r="I119" s="92"/>
      <c r="J119" s="93"/>
    </row>
    <row r="120" spans="2:10" s="1" customFormat="1" ht="33.75" customHeight="1">
      <c r="B120" s="29" t="s">
        <v>27</v>
      </c>
      <c r="C120" s="34">
        <f>SUM(C121)</f>
        <v>819814.77</v>
      </c>
      <c r="D120" s="96"/>
      <c r="E120" s="96"/>
      <c r="F120" s="96"/>
      <c r="G120" s="96"/>
      <c r="H120" s="96"/>
      <c r="I120" s="96"/>
      <c r="J120" s="96"/>
    </row>
    <row r="121" spans="2:10" s="1" customFormat="1" ht="88.5" customHeight="1">
      <c r="B121" s="55" t="s">
        <v>199</v>
      </c>
      <c r="C121" s="33">
        <v>819814.77</v>
      </c>
      <c r="D121" s="3" t="s">
        <v>4</v>
      </c>
      <c r="E121" s="3" t="s">
        <v>5</v>
      </c>
      <c r="F121" s="3" t="s">
        <v>5</v>
      </c>
      <c r="G121" s="3" t="s">
        <v>200</v>
      </c>
      <c r="H121" s="3">
        <f t="shared" ref="H121" si="7">+I121+J121</f>
        <v>100</v>
      </c>
      <c r="I121" s="3">
        <v>45</v>
      </c>
      <c r="J121" s="3">
        <v>55</v>
      </c>
    </row>
    <row r="122" spans="2:10" s="1" customFormat="1" ht="59.25" customHeight="1">
      <c r="B122" s="43" t="s">
        <v>176</v>
      </c>
      <c r="C122" s="44">
        <f>C120</f>
        <v>819814.77</v>
      </c>
      <c r="D122" s="8"/>
      <c r="E122" s="8"/>
      <c r="F122" s="8"/>
      <c r="G122" s="9"/>
      <c r="H122" s="10"/>
      <c r="I122" s="10"/>
      <c r="J122" s="10"/>
    </row>
    <row r="123" spans="2:10" s="1" customFormat="1" ht="79.5" customHeight="1">
      <c r="B123" s="13"/>
      <c r="D123" s="8"/>
      <c r="E123" s="8"/>
      <c r="F123" s="8"/>
      <c r="G123" s="9"/>
      <c r="H123" s="10"/>
      <c r="I123" s="10"/>
      <c r="J123" s="10"/>
    </row>
    <row r="124" spans="2:10" s="1" customFormat="1" ht="36" customHeight="1">
      <c r="E124" s="77" t="s">
        <v>185</v>
      </c>
      <c r="F124" s="77"/>
      <c r="G124" s="77"/>
      <c r="H124" s="78">
        <v>2999344.4</v>
      </c>
      <c r="I124" s="78"/>
      <c r="J124" s="78"/>
    </row>
    <row r="125" spans="2:10" s="1" customFormat="1" ht="34.5" customHeight="1">
      <c r="E125" s="56"/>
      <c r="F125" s="56"/>
      <c r="G125" s="56"/>
      <c r="H125" s="57"/>
      <c r="I125" s="57"/>
      <c r="J125" s="57"/>
    </row>
    <row r="126" spans="2:10" s="5" customFormat="1" ht="38.25" customHeight="1">
      <c r="B126" s="91" t="s">
        <v>26</v>
      </c>
      <c r="C126" s="92"/>
      <c r="D126" s="92"/>
      <c r="E126" s="92"/>
      <c r="F126" s="92"/>
      <c r="G126" s="92"/>
      <c r="H126" s="92"/>
      <c r="I126" s="92"/>
      <c r="J126" s="93"/>
    </row>
    <row r="127" spans="2:10" s="1" customFormat="1" ht="33.75" customHeight="1">
      <c r="B127" s="29" t="s">
        <v>27</v>
      </c>
      <c r="C127" s="34">
        <f>SUM(C128)</f>
        <v>1974788.49</v>
      </c>
      <c r="D127" s="96"/>
      <c r="E127" s="96"/>
      <c r="F127" s="96"/>
      <c r="G127" s="96"/>
      <c r="H127" s="96"/>
      <c r="I127" s="96"/>
      <c r="J127" s="96"/>
    </row>
    <row r="128" spans="2:10" s="1" customFormat="1" ht="55.5" customHeight="1">
      <c r="B128" s="55" t="s">
        <v>187</v>
      </c>
      <c r="C128" s="33">
        <v>1974788.49</v>
      </c>
      <c r="D128" s="3" t="s">
        <v>4</v>
      </c>
      <c r="E128" s="3" t="s">
        <v>5</v>
      </c>
      <c r="F128" s="3" t="s">
        <v>163</v>
      </c>
      <c r="G128" s="3" t="s">
        <v>188</v>
      </c>
      <c r="H128" s="3">
        <f t="shared" ref="H128:H130" si="8">+I128+J128</f>
        <v>1100</v>
      </c>
      <c r="I128" s="3">
        <v>440</v>
      </c>
      <c r="J128" s="3">
        <v>660</v>
      </c>
    </row>
    <row r="129" spans="2:10" s="1" customFormat="1" ht="33.75" customHeight="1">
      <c r="B129" s="29" t="s">
        <v>113</v>
      </c>
      <c r="C129" s="34">
        <f>SUM(C130)</f>
        <v>1024555.91</v>
      </c>
      <c r="D129" s="96"/>
      <c r="E129" s="96"/>
      <c r="F129" s="96"/>
      <c r="G129" s="96"/>
      <c r="H129" s="96"/>
      <c r="I129" s="96"/>
      <c r="J129" s="96"/>
    </row>
    <row r="130" spans="2:10" s="1" customFormat="1" ht="57" customHeight="1">
      <c r="B130" s="55" t="s">
        <v>189</v>
      </c>
      <c r="C130" s="67">
        <v>1024555.91</v>
      </c>
      <c r="D130" s="3" t="s">
        <v>4</v>
      </c>
      <c r="E130" s="3" t="s">
        <v>5</v>
      </c>
      <c r="F130" s="3" t="s">
        <v>5</v>
      </c>
      <c r="G130" s="3" t="s">
        <v>190</v>
      </c>
      <c r="H130" s="3">
        <f t="shared" si="8"/>
        <v>40</v>
      </c>
      <c r="I130" s="3">
        <v>17</v>
      </c>
      <c r="J130" s="3">
        <v>23</v>
      </c>
    </row>
    <row r="131" spans="2:10" s="1" customFormat="1" ht="37.5" customHeight="1">
      <c r="B131" s="47" t="s">
        <v>186</v>
      </c>
      <c r="C131" s="44">
        <f>C127+C129</f>
        <v>2999344.4</v>
      </c>
      <c r="D131" s="8"/>
      <c r="E131" s="8"/>
      <c r="F131" s="8"/>
      <c r="G131" s="9"/>
      <c r="H131" s="10"/>
      <c r="I131" s="10"/>
      <c r="J131" s="10"/>
    </row>
    <row r="132" spans="2:10" s="1" customFormat="1" ht="76.5" customHeight="1">
      <c r="B132" s="58"/>
      <c r="C132" s="59"/>
      <c r="D132" s="60"/>
      <c r="E132" s="61"/>
      <c r="F132" s="61"/>
      <c r="G132" s="61"/>
      <c r="H132" s="61"/>
      <c r="I132" s="61"/>
      <c r="J132" s="62"/>
    </row>
    <row r="133" spans="2:10" ht="36" customHeight="1">
      <c r="B133" s="19"/>
      <c r="C133" s="28"/>
      <c r="D133" s="19"/>
      <c r="E133" s="105" t="s">
        <v>51</v>
      </c>
      <c r="F133" s="105"/>
      <c r="G133" s="105"/>
      <c r="H133" s="106">
        <v>28361590</v>
      </c>
      <c r="I133" s="106"/>
      <c r="J133" s="106"/>
    </row>
    <row r="134" spans="2:10" ht="41.25" customHeight="1">
      <c r="B134" s="35" t="s">
        <v>19</v>
      </c>
      <c r="C134" s="31">
        <f>SUM(C135:C135)</f>
        <v>19525974.52</v>
      </c>
      <c r="D134" s="99"/>
      <c r="E134" s="100"/>
      <c r="F134" s="100"/>
      <c r="G134" s="100"/>
      <c r="H134" s="100"/>
      <c r="I134" s="100"/>
      <c r="J134" s="101"/>
    </row>
    <row r="135" spans="2:10" ht="36" customHeight="1">
      <c r="B135" s="70" t="s">
        <v>32</v>
      </c>
      <c r="C135" s="22">
        <v>19525974.52</v>
      </c>
      <c r="D135" s="20" t="s">
        <v>4</v>
      </c>
      <c r="E135" s="20" t="s">
        <v>5</v>
      </c>
      <c r="F135" s="20" t="s">
        <v>9</v>
      </c>
      <c r="G135" s="26" t="s">
        <v>23</v>
      </c>
      <c r="H135" s="20" t="s">
        <v>6</v>
      </c>
      <c r="I135" s="20" t="s">
        <v>6</v>
      </c>
      <c r="J135" s="20" t="s">
        <v>6</v>
      </c>
    </row>
    <row r="136" spans="2:10" ht="36" customHeight="1">
      <c r="B136" s="35" t="s">
        <v>22</v>
      </c>
      <c r="C136" s="31">
        <f>SUM(C137:C137)</f>
        <v>1316435.8799999999</v>
      </c>
      <c r="D136" s="102"/>
      <c r="E136" s="103"/>
      <c r="F136" s="103"/>
      <c r="G136" s="103"/>
      <c r="H136" s="103"/>
      <c r="I136" s="103"/>
      <c r="J136" s="104"/>
    </row>
    <row r="137" spans="2:10" ht="29.25" customHeight="1">
      <c r="B137" s="71" t="s">
        <v>22</v>
      </c>
      <c r="C137" s="27">
        <v>1316435.8799999999</v>
      </c>
      <c r="D137" s="20" t="s">
        <v>4</v>
      </c>
      <c r="E137" s="20" t="s">
        <v>5</v>
      </c>
      <c r="F137" s="20" t="s">
        <v>9</v>
      </c>
      <c r="G137" s="20" t="s">
        <v>23</v>
      </c>
      <c r="H137" s="20" t="s">
        <v>6</v>
      </c>
      <c r="I137" s="20" t="s">
        <v>6</v>
      </c>
      <c r="J137" s="20" t="s">
        <v>6</v>
      </c>
    </row>
    <row r="138" spans="2:10" ht="36" customHeight="1">
      <c r="B138" s="35" t="s">
        <v>73</v>
      </c>
      <c r="C138" s="31">
        <f>SUM(C139:C139)</f>
        <v>284149</v>
      </c>
      <c r="D138" s="102"/>
      <c r="E138" s="103"/>
      <c r="F138" s="103"/>
      <c r="G138" s="103"/>
      <c r="H138" s="103"/>
      <c r="I138" s="103"/>
      <c r="J138" s="104"/>
    </row>
    <row r="139" spans="2:10" ht="45" customHeight="1">
      <c r="B139" s="71" t="s">
        <v>74</v>
      </c>
      <c r="C139" s="27">
        <v>284149</v>
      </c>
      <c r="D139" s="20" t="s">
        <v>4</v>
      </c>
      <c r="E139" s="20" t="s">
        <v>5</v>
      </c>
      <c r="F139" s="20" t="s">
        <v>9</v>
      </c>
      <c r="G139" s="20" t="s">
        <v>23</v>
      </c>
      <c r="H139" s="20" t="s">
        <v>6</v>
      </c>
      <c r="I139" s="20" t="s">
        <v>6</v>
      </c>
      <c r="J139" s="20" t="s">
        <v>6</v>
      </c>
    </row>
    <row r="140" spans="2:10" ht="36" customHeight="1">
      <c r="B140" s="35" t="s">
        <v>47</v>
      </c>
      <c r="C140" s="31">
        <f>SUM(C141:C141)</f>
        <v>253440</v>
      </c>
      <c r="D140" s="102"/>
      <c r="E140" s="103"/>
      <c r="F140" s="103"/>
      <c r="G140" s="103"/>
      <c r="H140" s="103"/>
      <c r="I140" s="103"/>
      <c r="J140" s="104"/>
    </row>
    <row r="141" spans="2:10" ht="35.25" customHeight="1">
      <c r="B141" s="71" t="s">
        <v>47</v>
      </c>
      <c r="C141" s="27">
        <v>253440</v>
      </c>
      <c r="D141" s="20" t="s">
        <v>4</v>
      </c>
      <c r="E141" s="20" t="s">
        <v>5</v>
      </c>
      <c r="F141" s="20" t="s">
        <v>9</v>
      </c>
      <c r="G141" s="48" t="s">
        <v>75</v>
      </c>
      <c r="H141" s="20" t="s">
        <v>6</v>
      </c>
      <c r="I141" s="20" t="s">
        <v>6</v>
      </c>
      <c r="J141" s="20" t="s">
        <v>6</v>
      </c>
    </row>
    <row r="142" spans="2:10" ht="33.75" customHeight="1">
      <c r="B142" s="35" t="s">
        <v>7</v>
      </c>
      <c r="C142" s="31">
        <f>SUM(C143:C149)</f>
        <v>3480986.95</v>
      </c>
      <c r="D142" s="79"/>
      <c r="E142" s="80"/>
      <c r="F142" s="80"/>
      <c r="G142" s="80"/>
      <c r="H142" s="80"/>
      <c r="I142" s="80"/>
      <c r="J142" s="80"/>
    </row>
    <row r="143" spans="2:10" ht="52.5" customHeight="1">
      <c r="B143" s="70" t="s">
        <v>77</v>
      </c>
      <c r="C143" s="2">
        <v>755806.16</v>
      </c>
      <c r="D143" s="3" t="s">
        <v>4</v>
      </c>
      <c r="E143" s="3" t="s">
        <v>5</v>
      </c>
      <c r="F143" s="3" t="s">
        <v>9</v>
      </c>
      <c r="G143" s="48" t="s">
        <v>75</v>
      </c>
      <c r="H143" s="20" t="s">
        <v>6</v>
      </c>
      <c r="I143" s="20" t="s">
        <v>6</v>
      </c>
      <c r="J143" s="20" t="s">
        <v>6</v>
      </c>
    </row>
    <row r="144" spans="2:10" ht="52.5" customHeight="1">
      <c r="B144" s="70" t="s">
        <v>84</v>
      </c>
      <c r="C144" s="2">
        <v>500000</v>
      </c>
      <c r="D144" s="3" t="s">
        <v>4</v>
      </c>
      <c r="E144" s="3" t="s">
        <v>5</v>
      </c>
      <c r="F144" s="3" t="s">
        <v>9</v>
      </c>
      <c r="G144" s="48" t="s">
        <v>83</v>
      </c>
      <c r="H144" s="20" t="s">
        <v>6</v>
      </c>
      <c r="I144" s="20" t="s">
        <v>6</v>
      </c>
      <c r="J144" s="20" t="s">
        <v>6</v>
      </c>
    </row>
    <row r="145" spans="2:10" ht="52.5" customHeight="1">
      <c r="B145" s="70" t="s">
        <v>129</v>
      </c>
      <c r="C145" s="2">
        <v>35000.120000000003</v>
      </c>
      <c r="D145" s="3" t="s">
        <v>4</v>
      </c>
      <c r="E145" s="3" t="s">
        <v>5</v>
      </c>
      <c r="F145" s="3" t="s">
        <v>9</v>
      </c>
      <c r="G145" s="48" t="s">
        <v>75</v>
      </c>
      <c r="H145" s="20" t="s">
        <v>6</v>
      </c>
      <c r="I145" s="20" t="s">
        <v>6</v>
      </c>
      <c r="J145" s="20" t="s">
        <v>6</v>
      </c>
    </row>
    <row r="146" spans="2:10" ht="44.25" customHeight="1">
      <c r="B146" s="70" t="s">
        <v>130</v>
      </c>
      <c r="C146" s="2">
        <v>40047.75</v>
      </c>
      <c r="D146" s="3" t="s">
        <v>4</v>
      </c>
      <c r="E146" s="3" t="s">
        <v>5</v>
      </c>
      <c r="F146" s="3" t="s">
        <v>9</v>
      </c>
      <c r="G146" s="48" t="s">
        <v>75</v>
      </c>
      <c r="H146" s="20" t="s">
        <v>6</v>
      </c>
      <c r="I146" s="20" t="s">
        <v>6</v>
      </c>
      <c r="J146" s="20" t="s">
        <v>6</v>
      </c>
    </row>
    <row r="147" spans="2:10" ht="44.25" customHeight="1">
      <c r="B147" s="70" t="s">
        <v>131</v>
      </c>
      <c r="C147" s="2">
        <v>649323.06999999995</v>
      </c>
      <c r="D147" s="3" t="s">
        <v>4</v>
      </c>
      <c r="E147" s="3" t="s">
        <v>5</v>
      </c>
      <c r="F147" s="3" t="s">
        <v>9</v>
      </c>
      <c r="G147" s="48" t="s">
        <v>75</v>
      </c>
      <c r="H147" s="20" t="s">
        <v>6</v>
      </c>
      <c r="I147" s="20" t="s">
        <v>6</v>
      </c>
      <c r="J147" s="20" t="s">
        <v>6</v>
      </c>
    </row>
    <row r="148" spans="2:10" ht="44.25" customHeight="1">
      <c r="B148" s="70" t="s">
        <v>132</v>
      </c>
      <c r="C148" s="2">
        <v>1455148.85</v>
      </c>
      <c r="D148" s="3" t="s">
        <v>4</v>
      </c>
      <c r="E148" s="3" t="s">
        <v>5</v>
      </c>
      <c r="F148" s="3" t="s">
        <v>9</v>
      </c>
      <c r="G148" s="48" t="s">
        <v>75</v>
      </c>
      <c r="H148" s="20" t="s">
        <v>6</v>
      </c>
      <c r="I148" s="20" t="s">
        <v>6</v>
      </c>
      <c r="J148" s="20" t="s">
        <v>6</v>
      </c>
    </row>
    <row r="149" spans="2:10" ht="44.25" customHeight="1">
      <c r="B149" s="70" t="s">
        <v>178</v>
      </c>
      <c r="C149" s="2">
        <v>45661</v>
      </c>
      <c r="D149" s="53"/>
      <c r="E149" s="49"/>
      <c r="F149" s="49"/>
      <c r="G149" s="63"/>
      <c r="H149" s="51"/>
      <c r="I149" s="51"/>
      <c r="J149" s="52"/>
    </row>
    <row r="150" spans="2:10" ht="38.25" customHeight="1">
      <c r="B150" s="35" t="s">
        <v>48</v>
      </c>
      <c r="C150" s="31">
        <f>SUM(C151:C151)</f>
        <v>348000</v>
      </c>
      <c r="D150" s="102"/>
      <c r="E150" s="103"/>
      <c r="F150" s="103"/>
      <c r="G150" s="103"/>
      <c r="H150" s="103"/>
      <c r="I150" s="103"/>
      <c r="J150" s="104"/>
    </row>
    <row r="151" spans="2:10" ht="35.25" customHeight="1">
      <c r="B151" s="71" t="s">
        <v>49</v>
      </c>
      <c r="C151" s="27">
        <v>348000</v>
      </c>
      <c r="D151" s="20" t="s">
        <v>4</v>
      </c>
      <c r="E151" s="20" t="s">
        <v>5</v>
      </c>
      <c r="F151" s="20" t="s">
        <v>9</v>
      </c>
      <c r="G151" s="46" t="s">
        <v>64</v>
      </c>
      <c r="H151" s="20" t="s">
        <v>6</v>
      </c>
      <c r="I151" s="20" t="s">
        <v>6</v>
      </c>
      <c r="J151" s="20" t="s">
        <v>6</v>
      </c>
    </row>
    <row r="152" spans="2:10" ht="38.25" customHeight="1">
      <c r="B152" s="35" t="s">
        <v>76</v>
      </c>
      <c r="C152" s="31">
        <f>SUM(C153:C155)</f>
        <v>1771579.25</v>
      </c>
      <c r="D152" s="102"/>
      <c r="E152" s="103"/>
      <c r="F152" s="103"/>
      <c r="G152" s="103"/>
      <c r="H152" s="103"/>
      <c r="I152" s="103"/>
      <c r="J152" s="104"/>
    </row>
    <row r="153" spans="2:10" s="73" customFormat="1" ht="50.25" customHeight="1">
      <c r="B153" s="71" t="s">
        <v>79</v>
      </c>
      <c r="C153" s="72">
        <v>696000</v>
      </c>
      <c r="D153" s="46" t="s">
        <v>4</v>
      </c>
      <c r="E153" s="46" t="s">
        <v>5</v>
      </c>
      <c r="F153" s="46" t="s">
        <v>9</v>
      </c>
      <c r="G153" s="46" t="s">
        <v>64</v>
      </c>
      <c r="H153" s="46" t="s">
        <v>6</v>
      </c>
      <c r="I153" s="46" t="s">
        <v>6</v>
      </c>
      <c r="J153" s="46" t="s">
        <v>6</v>
      </c>
    </row>
    <row r="154" spans="2:10" s="73" customFormat="1" ht="50.25" customHeight="1">
      <c r="B154" s="71" t="s">
        <v>80</v>
      </c>
      <c r="C154" s="72">
        <v>435579.26</v>
      </c>
      <c r="D154" s="46" t="s">
        <v>4</v>
      </c>
      <c r="E154" s="46" t="s">
        <v>5</v>
      </c>
      <c r="F154" s="46" t="s">
        <v>9</v>
      </c>
      <c r="G154" s="46" t="s">
        <v>64</v>
      </c>
      <c r="H154" s="46" t="s">
        <v>6</v>
      </c>
      <c r="I154" s="46" t="s">
        <v>6</v>
      </c>
      <c r="J154" s="46" t="s">
        <v>6</v>
      </c>
    </row>
    <row r="155" spans="2:10" s="73" customFormat="1" ht="62.25" customHeight="1">
      <c r="B155" s="71" t="s">
        <v>81</v>
      </c>
      <c r="C155" s="72">
        <v>639999.99</v>
      </c>
      <c r="D155" s="46" t="s">
        <v>4</v>
      </c>
      <c r="E155" s="46" t="s">
        <v>5</v>
      </c>
      <c r="F155" s="46" t="s">
        <v>9</v>
      </c>
      <c r="G155" s="46" t="s">
        <v>64</v>
      </c>
      <c r="H155" s="46" t="s">
        <v>6</v>
      </c>
      <c r="I155" s="46" t="s">
        <v>6</v>
      </c>
      <c r="J155" s="46" t="s">
        <v>6</v>
      </c>
    </row>
    <row r="156" spans="2:10" ht="38.25" customHeight="1">
      <c r="B156" s="35" t="s">
        <v>78</v>
      </c>
      <c r="C156" s="31">
        <f>SUM(C157:C157)</f>
        <v>694330</v>
      </c>
      <c r="D156" s="102"/>
      <c r="E156" s="103"/>
      <c r="F156" s="103"/>
      <c r="G156" s="103"/>
      <c r="H156" s="103"/>
      <c r="I156" s="103"/>
      <c r="J156" s="104"/>
    </row>
    <row r="157" spans="2:10" ht="36" customHeight="1">
      <c r="B157" s="71" t="s">
        <v>82</v>
      </c>
      <c r="C157" s="27">
        <v>694330</v>
      </c>
      <c r="D157" s="20" t="s">
        <v>4</v>
      </c>
      <c r="E157" s="20" t="s">
        <v>5</v>
      </c>
      <c r="F157" s="20" t="s">
        <v>9</v>
      </c>
      <c r="G157" s="48" t="s">
        <v>75</v>
      </c>
      <c r="H157" s="20" t="s">
        <v>6</v>
      </c>
      <c r="I157" s="20" t="s">
        <v>6</v>
      </c>
      <c r="J157" s="20" t="s">
        <v>6</v>
      </c>
    </row>
    <row r="158" spans="2:10" ht="38.25" customHeight="1">
      <c r="B158" s="35" t="s">
        <v>179</v>
      </c>
      <c r="C158" s="31">
        <f>SUM(C159:C159)</f>
        <v>371773.97</v>
      </c>
      <c r="D158" s="102"/>
      <c r="E158" s="103"/>
      <c r="F158" s="103"/>
      <c r="G158" s="103"/>
      <c r="H158" s="103"/>
      <c r="I158" s="103"/>
      <c r="J158" s="104"/>
    </row>
    <row r="159" spans="2:10" ht="36" customHeight="1">
      <c r="B159" s="71" t="s">
        <v>180</v>
      </c>
      <c r="C159" s="27">
        <v>371773.97</v>
      </c>
      <c r="D159" s="20" t="s">
        <v>4</v>
      </c>
      <c r="E159" s="20" t="s">
        <v>5</v>
      </c>
      <c r="F159" s="20" t="s">
        <v>9</v>
      </c>
      <c r="G159" s="48" t="s">
        <v>75</v>
      </c>
      <c r="H159" s="20" t="s">
        <v>6</v>
      </c>
      <c r="I159" s="20" t="s">
        <v>6</v>
      </c>
      <c r="J159" s="20" t="s">
        <v>6</v>
      </c>
    </row>
    <row r="160" spans="2:10" ht="38.25" customHeight="1">
      <c r="B160" s="35" t="s">
        <v>181</v>
      </c>
      <c r="C160" s="31">
        <f>SUM(C161:C161)</f>
        <v>201563.44</v>
      </c>
      <c r="D160" s="102"/>
      <c r="E160" s="103"/>
      <c r="F160" s="103"/>
      <c r="G160" s="103"/>
      <c r="H160" s="103"/>
      <c r="I160" s="103"/>
      <c r="J160" s="104"/>
    </row>
    <row r="161" spans="2:10" ht="36" customHeight="1">
      <c r="B161" s="71" t="s">
        <v>182</v>
      </c>
      <c r="C161" s="27">
        <v>201563.44</v>
      </c>
      <c r="D161" s="20" t="s">
        <v>4</v>
      </c>
      <c r="E161" s="20" t="s">
        <v>5</v>
      </c>
      <c r="F161" s="20" t="s">
        <v>9</v>
      </c>
      <c r="G161" s="48" t="s">
        <v>75</v>
      </c>
      <c r="H161" s="20" t="s">
        <v>6</v>
      </c>
      <c r="I161" s="20" t="s">
        <v>6</v>
      </c>
      <c r="J161" s="20" t="s">
        <v>6</v>
      </c>
    </row>
    <row r="162" spans="2:10" ht="38.25" customHeight="1">
      <c r="B162" s="35" t="s">
        <v>183</v>
      </c>
      <c r="C162" s="31">
        <f>SUM(C163:C163)</f>
        <v>113349.52</v>
      </c>
      <c r="D162" s="102"/>
      <c r="E162" s="103"/>
      <c r="F162" s="103"/>
      <c r="G162" s="103"/>
      <c r="H162" s="103"/>
      <c r="I162" s="103"/>
      <c r="J162" s="104"/>
    </row>
    <row r="163" spans="2:10" ht="36" customHeight="1">
      <c r="B163" s="71" t="s">
        <v>184</v>
      </c>
      <c r="C163" s="27">
        <v>113349.52</v>
      </c>
      <c r="D163" s="20" t="s">
        <v>4</v>
      </c>
      <c r="E163" s="20" t="s">
        <v>5</v>
      </c>
      <c r="F163" s="20" t="s">
        <v>9</v>
      </c>
      <c r="G163" s="48" t="s">
        <v>75</v>
      </c>
      <c r="H163" s="20" t="s">
        <v>6</v>
      </c>
      <c r="I163" s="20" t="s">
        <v>6</v>
      </c>
      <c r="J163" s="20" t="s">
        <v>6</v>
      </c>
    </row>
    <row r="164" spans="2:10" ht="35.25" customHeight="1">
      <c r="B164" s="43" t="s">
        <v>8</v>
      </c>
      <c r="C164" s="45">
        <f>C140+C134+C142+C150+C136+C138+C152+C156+C158+C160+C162</f>
        <v>28361582.529999997</v>
      </c>
      <c r="D164" s="23"/>
      <c r="E164" s="24"/>
      <c r="F164" s="23"/>
      <c r="G164" s="23"/>
      <c r="H164" s="25"/>
    </row>
    <row r="165" spans="2:10" ht="67.5" customHeight="1">
      <c r="B165" s="13"/>
      <c r="C165" s="7"/>
      <c r="D165" s="23"/>
      <c r="E165" s="24"/>
      <c r="F165" s="23"/>
      <c r="G165" s="23"/>
      <c r="H165" s="25"/>
    </row>
    <row r="166" spans="2:10" ht="30.75" customHeight="1">
      <c r="B166" s="19"/>
      <c r="C166" s="19"/>
      <c r="D166" s="19"/>
      <c r="E166" s="97" t="s">
        <v>50</v>
      </c>
      <c r="F166" s="97"/>
      <c r="G166" s="97"/>
      <c r="H166" s="98">
        <v>425543.49</v>
      </c>
      <c r="I166" s="98"/>
      <c r="J166" s="98"/>
    </row>
    <row r="167" spans="2:10" ht="30" customHeight="1">
      <c r="B167" s="35" t="s">
        <v>7</v>
      </c>
      <c r="C167" s="31">
        <f>SUM(C168)</f>
        <v>425543.49</v>
      </c>
      <c r="D167" s="99"/>
      <c r="E167" s="100"/>
      <c r="F167" s="100"/>
      <c r="G167" s="100"/>
      <c r="H167" s="100"/>
      <c r="I167" s="100"/>
      <c r="J167" s="101"/>
    </row>
    <row r="168" spans="2:10" ht="84" customHeight="1">
      <c r="B168" s="71" t="s">
        <v>21</v>
      </c>
      <c r="C168" s="22">
        <v>425543.49</v>
      </c>
      <c r="D168" s="6" t="s">
        <v>4</v>
      </c>
      <c r="E168" s="20" t="s">
        <v>5</v>
      </c>
      <c r="F168" s="20" t="s">
        <v>9</v>
      </c>
      <c r="G168" s="54" t="s">
        <v>75</v>
      </c>
      <c r="H168" s="20" t="s">
        <v>6</v>
      </c>
      <c r="I168" s="20" t="s">
        <v>6</v>
      </c>
      <c r="J168" s="20" t="s">
        <v>6</v>
      </c>
    </row>
    <row r="169" spans="2:10" ht="34.5" customHeight="1">
      <c r="B169" s="43" t="s">
        <v>25</v>
      </c>
      <c r="C169" s="45">
        <f>+C167</f>
        <v>425543.49</v>
      </c>
      <c r="D169" s="21"/>
      <c r="E169" s="21"/>
      <c r="F169" s="21"/>
      <c r="G169" s="21"/>
      <c r="H169" s="21"/>
    </row>
    <row r="170" spans="2:10" ht="63.75" customHeight="1">
      <c r="B170" s="21"/>
      <c r="C170" s="21"/>
      <c r="D170" s="21"/>
      <c r="E170" s="21"/>
      <c r="F170" s="21"/>
      <c r="G170" s="21"/>
      <c r="H170" s="21"/>
    </row>
    <row r="171" spans="2:10" ht="33.75" customHeight="1">
      <c r="B171" s="19"/>
      <c r="C171" s="19"/>
      <c r="D171" s="19"/>
      <c r="E171" s="97" t="s">
        <v>100</v>
      </c>
      <c r="F171" s="97"/>
      <c r="G171" s="97"/>
      <c r="H171" s="98">
        <v>31807.1</v>
      </c>
      <c r="I171" s="98"/>
      <c r="J171" s="98"/>
    </row>
    <row r="172" spans="2:10" ht="28.5" customHeight="1">
      <c r="B172" s="35" t="s">
        <v>7</v>
      </c>
      <c r="C172" s="31">
        <f>SUM(C173)</f>
        <v>31807.02</v>
      </c>
      <c r="D172" s="99"/>
      <c r="E172" s="100"/>
      <c r="F172" s="100"/>
      <c r="G172" s="100"/>
      <c r="H172" s="100"/>
      <c r="I172" s="100"/>
      <c r="J172" s="101"/>
    </row>
    <row r="173" spans="2:10" ht="84" customHeight="1">
      <c r="B173" s="71" t="s">
        <v>21</v>
      </c>
      <c r="C173" s="22">
        <v>31807.02</v>
      </c>
      <c r="D173" s="6" t="s">
        <v>4</v>
      </c>
      <c r="E173" s="20" t="s">
        <v>5</v>
      </c>
      <c r="F173" s="20" t="s">
        <v>9</v>
      </c>
      <c r="G173" s="54" t="s">
        <v>75</v>
      </c>
      <c r="H173" s="20" t="s">
        <v>6</v>
      </c>
      <c r="I173" s="20" t="s">
        <v>6</v>
      </c>
      <c r="J173" s="20" t="s">
        <v>6</v>
      </c>
    </row>
    <row r="174" spans="2:10" ht="28.5" customHeight="1">
      <c r="B174" s="43" t="s">
        <v>195</v>
      </c>
      <c r="C174" s="45">
        <f>+C172</f>
        <v>31807.02</v>
      </c>
      <c r="D174" s="21"/>
      <c r="E174" s="21"/>
      <c r="F174" s="21"/>
      <c r="G174" s="21"/>
      <c r="H174" s="21"/>
    </row>
    <row r="175" spans="2:10" ht="60" customHeight="1">
      <c r="B175" s="13"/>
      <c r="C175" s="7"/>
      <c r="D175" s="21"/>
      <c r="E175" s="21"/>
      <c r="F175" s="21"/>
      <c r="G175" s="21"/>
      <c r="H175" s="21"/>
    </row>
    <row r="176" spans="2:10" ht="33.75" customHeight="1">
      <c r="B176" s="19"/>
      <c r="C176" s="19"/>
      <c r="D176" s="19"/>
      <c r="E176" s="97" t="s">
        <v>191</v>
      </c>
      <c r="F176" s="97"/>
      <c r="G176" s="97"/>
      <c r="H176" s="98">
        <v>200552</v>
      </c>
      <c r="I176" s="98"/>
      <c r="J176" s="98"/>
    </row>
    <row r="177" spans="2:10" ht="50.25" customHeight="1">
      <c r="B177" s="35" t="s">
        <v>196</v>
      </c>
      <c r="C177" s="31">
        <f>SUM(C178)</f>
        <v>200552</v>
      </c>
      <c r="D177" s="99"/>
      <c r="E177" s="100"/>
      <c r="F177" s="100"/>
      <c r="G177" s="100"/>
      <c r="H177" s="100"/>
      <c r="I177" s="100"/>
      <c r="J177" s="101"/>
    </row>
    <row r="178" spans="2:10" ht="32.25" customHeight="1">
      <c r="B178" s="71" t="s">
        <v>194</v>
      </c>
      <c r="C178" s="22">
        <v>200552</v>
      </c>
      <c r="D178" s="6" t="s">
        <v>4</v>
      </c>
      <c r="E178" s="20" t="s">
        <v>5</v>
      </c>
      <c r="F178" s="20" t="s">
        <v>9</v>
      </c>
      <c r="G178" s="68" t="s">
        <v>99</v>
      </c>
      <c r="H178" s="20" t="s">
        <v>6</v>
      </c>
      <c r="I178" s="20" t="s">
        <v>6</v>
      </c>
      <c r="J178" s="20" t="s">
        <v>6</v>
      </c>
    </row>
    <row r="179" spans="2:10" ht="28.5" customHeight="1">
      <c r="B179" s="43" t="s">
        <v>197</v>
      </c>
      <c r="C179" s="45">
        <f>+C177</f>
        <v>200552</v>
      </c>
      <c r="D179" s="21"/>
      <c r="E179" s="21"/>
      <c r="F179" s="21"/>
      <c r="G179" s="21"/>
      <c r="H179" s="21"/>
    </row>
    <row r="180" spans="2:10" ht="35.25" customHeight="1">
      <c r="B180" s="12" t="s">
        <v>20</v>
      </c>
      <c r="C180" s="7"/>
      <c r="D180" s="21"/>
      <c r="E180" s="21"/>
      <c r="F180" s="21"/>
      <c r="G180" s="21"/>
      <c r="H180" s="21"/>
    </row>
    <row r="181" spans="2:10" ht="24" customHeight="1">
      <c r="B181" s="107" t="s">
        <v>192</v>
      </c>
      <c r="C181" s="107"/>
      <c r="D181" s="107" t="s">
        <v>193</v>
      </c>
      <c r="E181" s="107"/>
      <c r="F181" s="107"/>
      <c r="G181" s="107"/>
      <c r="H181" s="107"/>
      <c r="I181" s="107"/>
      <c r="J181" s="107"/>
    </row>
    <row r="182" spans="2:10" ht="29.25" customHeight="1">
      <c r="B182" s="107"/>
      <c r="C182" s="107"/>
      <c r="D182" s="107"/>
      <c r="E182" s="107"/>
      <c r="F182" s="107"/>
      <c r="G182" s="107"/>
      <c r="H182" s="107"/>
      <c r="I182" s="107"/>
      <c r="J182" s="107"/>
    </row>
    <row r="183" spans="2:10" ht="37.5" customHeight="1">
      <c r="B183" s="107"/>
      <c r="C183" s="107"/>
      <c r="D183" s="107"/>
      <c r="E183" s="107"/>
      <c r="F183" s="107"/>
      <c r="G183" s="107"/>
      <c r="H183" s="107"/>
      <c r="I183" s="107"/>
      <c r="J183" s="107"/>
    </row>
    <row r="184" spans="2:10" ht="47.25" customHeight="1">
      <c r="B184" s="107"/>
      <c r="C184" s="107"/>
      <c r="D184" s="107"/>
      <c r="E184" s="107"/>
      <c r="F184" s="107"/>
      <c r="G184" s="107"/>
      <c r="H184" s="107"/>
      <c r="I184" s="107"/>
      <c r="J184" s="107"/>
    </row>
    <row r="185" spans="2:10" ht="47.25" customHeight="1">
      <c r="B185" s="107"/>
      <c r="C185" s="107"/>
      <c r="D185" s="107"/>
      <c r="E185" s="107"/>
      <c r="F185" s="107"/>
      <c r="G185" s="107"/>
      <c r="H185" s="107"/>
      <c r="I185" s="107"/>
      <c r="J185" s="107"/>
    </row>
    <row r="186" spans="2:10" ht="47.25" customHeight="1">
      <c r="B186" s="15"/>
      <c r="C186" s="16"/>
      <c r="D186" s="14"/>
      <c r="E186" s="108"/>
      <c r="F186" s="108"/>
      <c r="G186" s="108"/>
      <c r="H186" s="108"/>
    </row>
    <row r="187" spans="2:10" ht="47.25" customHeight="1">
      <c r="B187" s="12"/>
      <c r="C187" s="12"/>
      <c r="D187" s="12"/>
      <c r="E187" s="12"/>
      <c r="F187" s="12"/>
      <c r="G187" s="12"/>
      <c r="H187" s="12"/>
    </row>
  </sheetData>
  <mergeCells count="68">
    <mergeCell ref="D177:J177"/>
    <mergeCell ref="B181:C185"/>
    <mergeCell ref="D181:J185"/>
    <mergeCell ref="E186:H186"/>
    <mergeCell ref="D167:J167"/>
    <mergeCell ref="E171:G171"/>
    <mergeCell ref="H171:J171"/>
    <mergeCell ref="D172:J172"/>
    <mergeCell ref="E176:G176"/>
    <mergeCell ref="H176:J176"/>
    <mergeCell ref="D156:J156"/>
    <mergeCell ref="D158:J158"/>
    <mergeCell ref="D160:J160"/>
    <mergeCell ref="D162:J162"/>
    <mergeCell ref="E166:G166"/>
    <mergeCell ref="H166:J166"/>
    <mergeCell ref="D152:J152"/>
    <mergeCell ref="B126:J126"/>
    <mergeCell ref="D127:J127"/>
    <mergeCell ref="D129:J129"/>
    <mergeCell ref="E133:G133"/>
    <mergeCell ref="H133:J133"/>
    <mergeCell ref="D134:J134"/>
    <mergeCell ref="D136:J136"/>
    <mergeCell ref="D138:J138"/>
    <mergeCell ref="D140:J140"/>
    <mergeCell ref="D142:J142"/>
    <mergeCell ref="D150:J150"/>
    <mergeCell ref="E117:G117"/>
    <mergeCell ref="H117:J117"/>
    <mergeCell ref="B119:J119"/>
    <mergeCell ref="D120:J120"/>
    <mergeCell ref="E124:G124"/>
    <mergeCell ref="H124:J124"/>
    <mergeCell ref="D60:J60"/>
    <mergeCell ref="D113:J113"/>
    <mergeCell ref="D69:J69"/>
    <mergeCell ref="D82:J82"/>
    <mergeCell ref="E88:G88"/>
    <mergeCell ref="H88:J88"/>
    <mergeCell ref="B90:J90"/>
    <mergeCell ref="D91:J91"/>
    <mergeCell ref="E96:G96"/>
    <mergeCell ref="H96:J96"/>
    <mergeCell ref="D97:J97"/>
    <mergeCell ref="D104:J104"/>
    <mergeCell ref="D111:J111"/>
    <mergeCell ref="D66:J66"/>
    <mergeCell ref="G7:G8"/>
    <mergeCell ref="H7:J7"/>
    <mergeCell ref="B9:J9"/>
    <mergeCell ref="D10:J10"/>
    <mergeCell ref="D16:J16"/>
    <mergeCell ref="B20:J20"/>
    <mergeCell ref="B7:B8"/>
    <mergeCell ref="C7:C8"/>
    <mergeCell ref="D7:D8"/>
    <mergeCell ref="E7:E8"/>
    <mergeCell ref="F7:F8"/>
    <mergeCell ref="D21:J21"/>
    <mergeCell ref="D45:J45"/>
    <mergeCell ref="D54:J54"/>
    <mergeCell ref="D57:J57"/>
    <mergeCell ref="B1:J1"/>
    <mergeCell ref="B2:J2"/>
    <mergeCell ref="B3:J3"/>
    <mergeCell ref="E5:G5"/>
    <mergeCell ref="H5:J5"/>
  </mergeCells>
  <pageMargins left="0.70866141732283472" right="0.70866141732283472" top="0.74803149606299213" bottom="0.74803149606299213" header="0.31496062992125984" footer="0.31496062992125984"/>
  <pageSetup scale="3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2023</vt:lpstr>
      <vt:lpstr>'4T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2024-01-11T20:43:13Z</cp:lastPrinted>
  <dcterms:created xsi:type="dcterms:W3CDTF">2019-07-29T16:49:37Z</dcterms:created>
  <dcterms:modified xsi:type="dcterms:W3CDTF">2024-01-11T20:44:35Z</dcterms:modified>
</cp:coreProperties>
</file>