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 HECELCHAKAN\Desktop\1ER TRIMESTRE 2024\"/>
    </mc:Choice>
  </mc:AlternateContent>
  <bookViews>
    <workbookView xWindow="0" yWindow="0" windowWidth="21600" windowHeight="11028"/>
  </bookViews>
  <sheets>
    <sheet name="2021" sheetId="1" r:id="rId1"/>
    <sheet name="Hoja2" sheetId="2" r:id="rId2"/>
    <sheet name="Hoja1" sheetId="3" r:id="rId3"/>
    <sheet name="Hoja3" sheetId="4" r:id="rId4"/>
  </sheets>
  <definedNames>
    <definedName name="_xlnm.Print_Area" localSheetId="0">'2021'!$B$1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9" i="3" l="1"/>
  <c r="Q86" i="3"/>
  <c r="N86" i="3"/>
  <c r="K86" i="3"/>
  <c r="H86" i="3"/>
  <c r="H79" i="3"/>
  <c r="K78" i="3"/>
  <c r="N78" i="3" s="1"/>
  <c r="Q78" i="3" s="1"/>
  <c r="K77" i="3"/>
  <c r="N77" i="3" s="1"/>
  <c r="Q77" i="3" s="1"/>
  <c r="K76" i="3"/>
  <c r="N76" i="3" s="1"/>
  <c r="Q76" i="3" s="1"/>
  <c r="K74" i="3"/>
  <c r="N74" i="3" s="1"/>
  <c r="Q74" i="3" s="1"/>
  <c r="K72" i="3"/>
  <c r="N72" i="3" s="1"/>
  <c r="Q72" i="3" s="1"/>
  <c r="K71" i="3"/>
  <c r="N71" i="3" s="1"/>
  <c r="Q71" i="3" s="1"/>
  <c r="K69" i="3"/>
  <c r="N69" i="3" s="1"/>
  <c r="Q69" i="3" s="1"/>
  <c r="K67" i="3"/>
  <c r="N67" i="3" s="1"/>
  <c r="Q67" i="3" s="1"/>
  <c r="K66" i="3"/>
  <c r="N66" i="3" s="1"/>
  <c r="Q66" i="3" s="1"/>
  <c r="K65" i="3"/>
  <c r="N65" i="3" s="1"/>
  <c r="Q65" i="3" s="1"/>
  <c r="K64" i="3"/>
  <c r="N64" i="3" s="1"/>
  <c r="Q64" i="3" s="1"/>
  <c r="K63" i="3"/>
  <c r="N63" i="3" s="1"/>
  <c r="Q63" i="3" s="1"/>
  <c r="K61" i="3"/>
  <c r="N61" i="3" s="1"/>
  <c r="Q61" i="3" s="1"/>
  <c r="K60" i="3"/>
  <c r="N60" i="3" s="1"/>
  <c r="Q60" i="3" s="1"/>
  <c r="K58" i="3"/>
  <c r="N58" i="3" s="1"/>
  <c r="Q58" i="3" s="1"/>
  <c r="K57" i="3"/>
  <c r="N57" i="3" s="1"/>
  <c r="Q57" i="3" s="1"/>
  <c r="K55" i="3"/>
  <c r="N55" i="3" s="1"/>
  <c r="Q55" i="3" s="1"/>
  <c r="K54" i="3"/>
  <c r="N54" i="3" s="1"/>
  <c r="Q54" i="3" s="1"/>
  <c r="K35" i="3" l="1"/>
  <c r="N35" i="3" s="1"/>
  <c r="Q35" i="3" s="1"/>
  <c r="K40" i="3"/>
  <c r="N40" i="3" s="1"/>
  <c r="Q40" i="3" s="1"/>
  <c r="K52" i="3"/>
  <c r="N52" i="3" s="1"/>
  <c r="Q52" i="3" s="1"/>
  <c r="K51" i="3"/>
  <c r="N51" i="3" s="1"/>
  <c r="Q51" i="3" s="1"/>
  <c r="K50" i="3"/>
  <c r="K45" i="3"/>
  <c r="N45" i="3" s="1"/>
  <c r="Q45" i="3" s="1"/>
  <c r="K44" i="3"/>
  <c r="N44" i="3" s="1"/>
  <c r="Q44" i="3" s="1"/>
  <c r="K43" i="3"/>
  <c r="N43" i="3" s="1"/>
  <c r="Q43" i="3" s="1"/>
  <c r="K39" i="3"/>
  <c r="N39" i="3" s="1"/>
  <c r="Q39" i="3" s="1"/>
  <c r="K38" i="3"/>
  <c r="N38" i="3" s="1"/>
  <c r="Q38" i="3" s="1"/>
  <c r="K36" i="3"/>
  <c r="N36" i="3" s="1"/>
  <c r="Q36" i="3" s="1"/>
  <c r="K33" i="3"/>
  <c r="N33" i="3" s="1"/>
  <c r="Q33" i="3" s="1"/>
  <c r="K32" i="3"/>
  <c r="N32" i="3" s="1"/>
  <c r="Q32" i="3" s="1"/>
  <c r="Q31" i="3"/>
  <c r="N31" i="3"/>
  <c r="K31" i="3"/>
  <c r="K29" i="3"/>
  <c r="N29" i="3" s="1"/>
  <c r="Q29" i="3" s="1"/>
  <c r="K28" i="3"/>
  <c r="N28" i="3" s="1"/>
  <c r="Q28" i="3" s="1"/>
  <c r="K27" i="3"/>
  <c r="N27" i="3" s="1"/>
  <c r="Q27" i="3" s="1"/>
  <c r="K26" i="3"/>
  <c r="N26" i="3" s="1"/>
  <c r="Q26" i="3" s="1"/>
  <c r="K25" i="3"/>
  <c r="N25" i="3" s="1"/>
  <c r="Q25" i="3" s="1"/>
  <c r="K24" i="3"/>
  <c r="N24" i="3" s="1"/>
  <c r="Q24" i="3" s="1"/>
  <c r="K23" i="3"/>
  <c r="N23" i="3" s="1"/>
  <c r="Q23" i="3" s="1"/>
  <c r="K21" i="3"/>
  <c r="N21" i="3" s="1"/>
  <c r="Q21" i="3" s="1"/>
  <c r="K20" i="3"/>
  <c r="N20" i="3" s="1"/>
  <c r="Q20" i="3" s="1"/>
  <c r="K18" i="3"/>
  <c r="N18" i="3" s="1"/>
  <c r="Q18" i="3" s="1"/>
  <c r="K17" i="3"/>
  <c r="N17" i="3" s="1"/>
  <c r="Q17" i="3" s="1"/>
  <c r="N16" i="3"/>
  <c r="Q16" i="3" s="1"/>
  <c r="K16" i="3"/>
  <c r="H10" i="3"/>
  <c r="N8" i="3"/>
  <c r="Q8" i="3" s="1"/>
  <c r="Q10" i="3" s="1"/>
  <c r="K8" i="3"/>
  <c r="K10" i="3" s="1"/>
  <c r="E7" i="4"/>
  <c r="G4" i="4"/>
  <c r="A4" i="4"/>
  <c r="N50" i="3" l="1"/>
  <c r="Q50" i="3" s="1"/>
  <c r="K79" i="3"/>
  <c r="N79" i="3" s="1"/>
  <c r="Q79" i="3" s="1"/>
  <c r="N10" i="3"/>
  <c r="C3" i="2"/>
  <c r="C2" i="2"/>
  <c r="J16" i="1"/>
  <c r="C5" i="2"/>
  <c r="C4" i="2"/>
  <c r="C1" i="2"/>
  <c r="D10" i="2"/>
  <c r="C10" i="2" l="1"/>
  <c r="J156" i="1" l="1"/>
  <c r="K155" i="1"/>
  <c r="L155" i="1" s="1"/>
  <c r="M155" i="1" s="1"/>
  <c r="N155" i="1" s="1"/>
  <c r="O155" i="1" s="1"/>
  <c r="P155" i="1" s="1"/>
  <c r="Q155" i="1" s="1"/>
  <c r="R155" i="1" s="1"/>
  <c r="S155" i="1" s="1"/>
  <c r="T155" i="1" s="1"/>
  <c r="U155" i="1" s="1"/>
  <c r="V155" i="1" s="1"/>
  <c r="K154" i="1"/>
  <c r="L154" i="1" s="1"/>
  <c r="M154" i="1" s="1"/>
  <c r="N154" i="1" s="1"/>
  <c r="O154" i="1" s="1"/>
  <c r="P154" i="1" s="1"/>
  <c r="Q154" i="1" s="1"/>
  <c r="R154" i="1" s="1"/>
  <c r="S154" i="1" s="1"/>
  <c r="T154" i="1" s="1"/>
  <c r="U154" i="1" s="1"/>
  <c r="V154" i="1" s="1"/>
  <c r="K153" i="1"/>
  <c r="L153" i="1" s="1"/>
  <c r="M153" i="1" s="1"/>
  <c r="N153" i="1" s="1"/>
  <c r="O153" i="1" s="1"/>
  <c r="P153" i="1" s="1"/>
  <c r="Q153" i="1" s="1"/>
  <c r="R153" i="1" s="1"/>
  <c r="S153" i="1" s="1"/>
  <c r="T153" i="1" s="1"/>
  <c r="U153" i="1" s="1"/>
  <c r="V153" i="1" s="1"/>
  <c r="K152" i="1"/>
  <c r="L152" i="1" s="1"/>
  <c r="M152" i="1" s="1"/>
  <c r="N152" i="1" s="1"/>
  <c r="O152" i="1" s="1"/>
  <c r="P152" i="1" s="1"/>
  <c r="Q152" i="1" s="1"/>
  <c r="R152" i="1" s="1"/>
  <c r="S152" i="1" s="1"/>
  <c r="T152" i="1" s="1"/>
  <c r="U152" i="1" s="1"/>
  <c r="V152" i="1" s="1"/>
  <c r="K151" i="1"/>
  <c r="L151" i="1" s="1"/>
  <c r="M151" i="1" s="1"/>
  <c r="N151" i="1" s="1"/>
  <c r="O151" i="1" s="1"/>
  <c r="P151" i="1" s="1"/>
  <c r="Q151" i="1" s="1"/>
  <c r="R151" i="1" s="1"/>
  <c r="S151" i="1" s="1"/>
  <c r="T151" i="1" s="1"/>
  <c r="U151" i="1" s="1"/>
  <c r="V151" i="1" s="1"/>
  <c r="K150" i="1"/>
  <c r="J149" i="1"/>
  <c r="K148" i="1"/>
  <c r="J147" i="1"/>
  <c r="K146" i="1"/>
  <c r="L146" i="1" s="1"/>
  <c r="M146" i="1" s="1"/>
  <c r="N146" i="1" s="1"/>
  <c r="O146" i="1" s="1"/>
  <c r="P146" i="1" s="1"/>
  <c r="Q146" i="1" s="1"/>
  <c r="R146" i="1" s="1"/>
  <c r="S146" i="1" s="1"/>
  <c r="T146" i="1" s="1"/>
  <c r="U146" i="1" s="1"/>
  <c r="V146" i="1" s="1"/>
  <c r="K145" i="1"/>
  <c r="L145" i="1" s="1"/>
  <c r="M145" i="1" s="1"/>
  <c r="N145" i="1" s="1"/>
  <c r="O145" i="1" s="1"/>
  <c r="P145" i="1" s="1"/>
  <c r="Q145" i="1" s="1"/>
  <c r="R145" i="1" s="1"/>
  <c r="S145" i="1" s="1"/>
  <c r="T145" i="1" s="1"/>
  <c r="U145" i="1" s="1"/>
  <c r="V145" i="1" s="1"/>
  <c r="K144" i="1"/>
  <c r="L144" i="1" s="1"/>
  <c r="M144" i="1" s="1"/>
  <c r="N144" i="1" s="1"/>
  <c r="O144" i="1" s="1"/>
  <c r="P144" i="1" s="1"/>
  <c r="Q144" i="1" s="1"/>
  <c r="R144" i="1" s="1"/>
  <c r="S144" i="1" s="1"/>
  <c r="T144" i="1" s="1"/>
  <c r="U144" i="1" s="1"/>
  <c r="V144" i="1" s="1"/>
  <c r="K143" i="1"/>
  <c r="L143" i="1" s="1"/>
  <c r="M143" i="1" s="1"/>
  <c r="N143" i="1" s="1"/>
  <c r="O143" i="1" s="1"/>
  <c r="P143" i="1" s="1"/>
  <c r="Q143" i="1" s="1"/>
  <c r="R143" i="1" s="1"/>
  <c r="S143" i="1" s="1"/>
  <c r="T143" i="1" s="1"/>
  <c r="U143" i="1" s="1"/>
  <c r="V143" i="1" s="1"/>
  <c r="K142" i="1"/>
  <c r="L142" i="1" s="1"/>
  <c r="M142" i="1" s="1"/>
  <c r="N142" i="1" s="1"/>
  <c r="O142" i="1" s="1"/>
  <c r="P142" i="1" s="1"/>
  <c r="Q142" i="1" s="1"/>
  <c r="R142" i="1" s="1"/>
  <c r="S142" i="1" s="1"/>
  <c r="T142" i="1" s="1"/>
  <c r="U142" i="1" s="1"/>
  <c r="V142" i="1" s="1"/>
  <c r="K141" i="1"/>
  <c r="L141" i="1" s="1"/>
  <c r="M141" i="1" s="1"/>
  <c r="N141" i="1" s="1"/>
  <c r="O141" i="1" s="1"/>
  <c r="P141" i="1" s="1"/>
  <c r="Q141" i="1" s="1"/>
  <c r="R141" i="1" s="1"/>
  <c r="S141" i="1" s="1"/>
  <c r="T141" i="1" s="1"/>
  <c r="U141" i="1" s="1"/>
  <c r="V141" i="1" s="1"/>
  <c r="K140" i="1"/>
  <c r="L140" i="1" s="1"/>
  <c r="M140" i="1" s="1"/>
  <c r="N140" i="1" s="1"/>
  <c r="O140" i="1" s="1"/>
  <c r="P140" i="1" s="1"/>
  <c r="Q140" i="1" s="1"/>
  <c r="R140" i="1" s="1"/>
  <c r="S140" i="1" s="1"/>
  <c r="T140" i="1" s="1"/>
  <c r="U140" i="1" s="1"/>
  <c r="V140" i="1" s="1"/>
  <c r="K139" i="1"/>
  <c r="L139" i="1" s="1"/>
  <c r="M139" i="1" s="1"/>
  <c r="N139" i="1" s="1"/>
  <c r="O139" i="1" s="1"/>
  <c r="P139" i="1" s="1"/>
  <c r="Q139" i="1" s="1"/>
  <c r="R139" i="1" s="1"/>
  <c r="S139" i="1" s="1"/>
  <c r="T139" i="1" s="1"/>
  <c r="U139" i="1" s="1"/>
  <c r="V139" i="1" s="1"/>
  <c r="K138" i="1"/>
  <c r="L138" i="1" s="1"/>
  <c r="J137" i="1"/>
  <c r="K136" i="1"/>
  <c r="L136" i="1" s="1"/>
  <c r="M136" i="1" s="1"/>
  <c r="N136" i="1" s="1"/>
  <c r="O136" i="1" s="1"/>
  <c r="P136" i="1" s="1"/>
  <c r="Q136" i="1" s="1"/>
  <c r="R136" i="1" s="1"/>
  <c r="S136" i="1" s="1"/>
  <c r="T136" i="1" s="1"/>
  <c r="U136" i="1" s="1"/>
  <c r="V136" i="1" s="1"/>
  <c r="K135" i="1"/>
  <c r="L135" i="1" s="1"/>
  <c r="M135" i="1" s="1"/>
  <c r="N135" i="1" s="1"/>
  <c r="O135" i="1" s="1"/>
  <c r="P135" i="1" s="1"/>
  <c r="Q135" i="1" s="1"/>
  <c r="R135" i="1" s="1"/>
  <c r="S135" i="1" s="1"/>
  <c r="T135" i="1" s="1"/>
  <c r="U135" i="1" s="1"/>
  <c r="V135" i="1" s="1"/>
  <c r="O134" i="1"/>
  <c r="P134" i="1" s="1"/>
  <c r="Q134" i="1" s="1"/>
  <c r="R134" i="1" s="1"/>
  <c r="S134" i="1" s="1"/>
  <c r="T134" i="1" s="1"/>
  <c r="U134" i="1" s="1"/>
  <c r="V134" i="1" s="1"/>
  <c r="K134" i="1"/>
  <c r="L134" i="1" s="1"/>
  <c r="M134" i="1" s="1"/>
  <c r="N134" i="1" s="1"/>
  <c r="K133" i="1"/>
  <c r="L133" i="1" s="1"/>
  <c r="M133" i="1" s="1"/>
  <c r="N133" i="1" s="1"/>
  <c r="O133" i="1" s="1"/>
  <c r="P133" i="1" s="1"/>
  <c r="Q133" i="1" s="1"/>
  <c r="R133" i="1" s="1"/>
  <c r="S133" i="1" s="1"/>
  <c r="T133" i="1" s="1"/>
  <c r="U133" i="1" s="1"/>
  <c r="V133" i="1" s="1"/>
  <c r="K132" i="1"/>
  <c r="L132" i="1" s="1"/>
  <c r="M132" i="1" s="1"/>
  <c r="N132" i="1" s="1"/>
  <c r="O132" i="1" s="1"/>
  <c r="P132" i="1" s="1"/>
  <c r="Q132" i="1" s="1"/>
  <c r="R132" i="1" s="1"/>
  <c r="S132" i="1" s="1"/>
  <c r="T132" i="1" s="1"/>
  <c r="U132" i="1" s="1"/>
  <c r="V132" i="1" s="1"/>
  <c r="K131" i="1"/>
  <c r="L131" i="1" s="1"/>
  <c r="M131" i="1" s="1"/>
  <c r="N131" i="1" s="1"/>
  <c r="O131" i="1" s="1"/>
  <c r="P131" i="1" s="1"/>
  <c r="Q131" i="1" s="1"/>
  <c r="R131" i="1" s="1"/>
  <c r="S131" i="1" s="1"/>
  <c r="T131" i="1" s="1"/>
  <c r="U131" i="1" s="1"/>
  <c r="V131" i="1" s="1"/>
  <c r="O130" i="1"/>
  <c r="P130" i="1" s="1"/>
  <c r="Q130" i="1" s="1"/>
  <c r="R130" i="1" s="1"/>
  <c r="S130" i="1" s="1"/>
  <c r="T130" i="1" s="1"/>
  <c r="U130" i="1" s="1"/>
  <c r="V130" i="1" s="1"/>
  <c r="K130" i="1"/>
  <c r="L130" i="1" s="1"/>
  <c r="M130" i="1" s="1"/>
  <c r="N130" i="1" s="1"/>
  <c r="K129" i="1"/>
  <c r="L129" i="1" s="1"/>
  <c r="M129" i="1" s="1"/>
  <c r="N129" i="1" s="1"/>
  <c r="O129" i="1" s="1"/>
  <c r="P129" i="1" s="1"/>
  <c r="Q129" i="1" s="1"/>
  <c r="R129" i="1" s="1"/>
  <c r="S129" i="1" s="1"/>
  <c r="T129" i="1" s="1"/>
  <c r="U129" i="1" s="1"/>
  <c r="V129" i="1" s="1"/>
  <c r="K128" i="1"/>
  <c r="L128" i="1" s="1"/>
  <c r="M128" i="1" s="1"/>
  <c r="N128" i="1" s="1"/>
  <c r="O128" i="1" s="1"/>
  <c r="P128" i="1" s="1"/>
  <c r="Q128" i="1" s="1"/>
  <c r="R128" i="1" s="1"/>
  <c r="S128" i="1" s="1"/>
  <c r="T128" i="1" s="1"/>
  <c r="U128" i="1" s="1"/>
  <c r="V128" i="1" s="1"/>
  <c r="K127" i="1"/>
  <c r="L127" i="1" s="1"/>
  <c r="M127" i="1" s="1"/>
  <c r="N127" i="1" s="1"/>
  <c r="O127" i="1" s="1"/>
  <c r="P127" i="1" s="1"/>
  <c r="Q127" i="1" s="1"/>
  <c r="R127" i="1" s="1"/>
  <c r="S127" i="1" s="1"/>
  <c r="T127" i="1" s="1"/>
  <c r="U127" i="1" s="1"/>
  <c r="V127" i="1" s="1"/>
  <c r="K126" i="1"/>
  <c r="L126" i="1" s="1"/>
  <c r="M126" i="1" s="1"/>
  <c r="N126" i="1" s="1"/>
  <c r="O126" i="1" s="1"/>
  <c r="P126" i="1" s="1"/>
  <c r="Q126" i="1" s="1"/>
  <c r="R126" i="1" s="1"/>
  <c r="S126" i="1" s="1"/>
  <c r="T126" i="1" s="1"/>
  <c r="U126" i="1" s="1"/>
  <c r="V126" i="1" s="1"/>
  <c r="K125" i="1"/>
  <c r="J124" i="1"/>
  <c r="L123" i="1"/>
  <c r="M123" i="1" s="1"/>
  <c r="N123" i="1" s="1"/>
  <c r="O123" i="1" s="1"/>
  <c r="P123" i="1" s="1"/>
  <c r="Q123" i="1" s="1"/>
  <c r="R123" i="1" s="1"/>
  <c r="S123" i="1" s="1"/>
  <c r="T123" i="1" s="1"/>
  <c r="U123" i="1" s="1"/>
  <c r="V123" i="1" s="1"/>
  <c r="K123" i="1"/>
  <c r="K122" i="1"/>
  <c r="L122" i="1" s="1"/>
  <c r="M122" i="1" s="1"/>
  <c r="N122" i="1" s="1"/>
  <c r="O122" i="1" s="1"/>
  <c r="P122" i="1" s="1"/>
  <c r="Q122" i="1" s="1"/>
  <c r="R122" i="1" s="1"/>
  <c r="S122" i="1" s="1"/>
  <c r="T122" i="1" s="1"/>
  <c r="U122" i="1" s="1"/>
  <c r="V122" i="1" s="1"/>
  <c r="K121" i="1"/>
  <c r="K124" i="1" s="1"/>
  <c r="J120" i="1"/>
  <c r="K119" i="1"/>
  <c r="L119" i="1" s="1"/>
  <c r="M119" i="1" s="1"/>
  <c r="N119" i="1" s="1"/>
  <c r="O119" i="1" s="1"/>
  <c r="P119" i="1" s="1"/>
  <c r="Q119" i="1" s="1"/>
  <c r="R119" i="1" s="1"/>
  <c r="S119" i="1" s="1"/>
  <c r="T119" i="1" s="1"/>
  <c r="U119" i="1" s="1"/>
  <c r="V119" i="1" s="1"/>
  <c r="M118" i="1"/>
  <c r="N118" i="1" s="1"/>
  <c r="O118" i="1" s="1"/>
  <c r="P118" i="1" s="1"/>
  <c r="Q118" i="1" s="1"/>
  <c r="R118" i="1" s="1"/>
  <c r="S118" i="1" s="1"/>
  <c r="T118" i="1" s="1"/>
  <c r="U118" i="1" s="1"/>
  <c r="V118" i="1" s="1"/>
  <c r="K118" i="1"/>
  <c r="L118" i="1" s="1"/>
  <c r="K117" i="1"/>
  <c r="L117" i="1" s="1"/>
  <c r="M117" i="1" s="1"/>
  <c r="N117" i="1" s="1"/>
  <c r="O117" i="1" s="1"/>
  <c r="P117" i="1" s="1"/>
  <c r="Q117" i="1" s="1"/>
  <c r="R117" i="1" s="1"/>
  <c r="S117" i="1" s="1"/>
  <c r="T117" i="1" s="1"/>
  <c r="U117" i="1" s="1"/>
  <c r="V117" i="1" s="1"/>
  <c r="K116" i="1"/>
  <c r="L116" i="1" s="1"/>
  <c r="M116" i="1" s="1"/>
  <c r="N116" i="1" s="1"/>
  <c r="O116" i="1" s="1"/>
  <c r="P116" i="1" s="1"/>
  <c r="Q116" i="1" s="1"/>
  <c r="R116" i="1" s="1"/>
  <c r="S116" i="1" s="1"/>
  <c r="T116" i="1" s="1"/>
  <c r="U116" i="1" s="1"/>
  <c r="V116" i="1" s="1"/>
  <c r="M115" i="1"/>
  <c r="N115" i="1" s="1"/>
  <c r="O115" i="1" s="1"/>
  <c r="P115" i="1" s="1"/>
  <c r="Q115" i="1" s="1"/>
  <c r="R115" i="1" s="1"/>
  <c r="S115" i="1" s="1"/>
  <c r="T115" i="1" s="1"/>
  <c r="U115" i="1" s="1"/>
  <c r="V115" i="1" s="1"/>
  <c r="K115" i="1"/>
  <c r="L115" i="1" s="1"/>
  <c r="M114" i="1"/>
  <c r="N114" i="1" s="1"/>
  <c r="O114" i="1" s="1"/>
  <c r="P114" i="1" s="1"/>
  <c r="Q114" i="1" s="1"/>
  <c r="R114" i="1" s="1"/>
  <c r="S114" i="1" s="1"/>
  <c r="T114" i="1" s="1"/>
  <c r="U114" i="1" s="1"/>
  <c r="V114" i="1" s="1"/>
  <c r="K114" i="1"/>
  <c r="L114" i="1" s="1"/>
  <c r="K113" i="1"/>
  <c r="J112" i="1"/>
  <c r="K111" i="1"/>
  <c r="L111" i="1" s="1"/>
  <c r="M111" i="1" s="1"/>
  <c r="N111" i="1" s="1"/>
  <c r="O111" i="1" s="1"/>
  <c r="P111" i="1" s="1"/>
  <c r="Q111" i="1" s="1"/>
  <c r="R111" i="1" s="1"/>
  <c r="S111" i="1" s="1"/>
  <c r="T111" i="1" s="1"/>
  <c r="U111" i="1" s="1"/>
  <c r="V111" i="1" s="1"/>
  <c r="L110" i="1"/>
  <c r="M110" i="1" s="1"/>
  <c r="N110" i="1" s="1"/>
  <c r="O110" i="1" s="1"/>
  <c r="P110" i="1" s="1"/>
  <c r="Q110" i="1" s="1"/>
  <c r="R110" i="1" s="1"/>
  <c r="S110" i="1" s="1"/>
  <c r="T110" i="1" s="1"/>
  <c r="U110" i="1" s="1"/>
  <c r="V110" i="1" s="1"/>
  <c r="K110" i="1"/>
  <c r="K109" i="1"/>
  <c r="L109" i="1" s="1"/>
  <c r="M109" i="1" s="1"/>
  <c r="N109" i="1" s="1"/>
  <c r="O109" i="1" s="1"/>
  <c r="P109" i="1" s="1"/>
  <c r="Q109" i="1" s="1"/>
  <c r="R109" i="1" s="1"/>
  <c r="S109" i="1" s="1"/>
  <c r="T109" i="1" s="1"/>
  <c r="U109" i="1" s="1"/>
  <c r="V109" i="1" s="1"/>
  <c r="K108" i="1"/>
  <c r="K112" i="1" s="1"/>
  <c r="J107" i="1"/>
  <c r="K106" i="1"/>
  <c r="L106" i="1" s="1"/>
  <c r="M106" i="1" s="1"/>
  <c r="N106" i="1" s="1"/>
  <c r="O106" i="1" s="1"/>
  <c r="P106" i="1" s="1"/>
  <c r="Q106" i="1" s="1"/>
  <c r="R106" i="1" s="1"/>
  <c r="S106" i="1" s="1"/>
  <c r="T106" i="1" s="1"/>
  <c r="U106" i="1" s="1"/>
  <c r="V106" i="1" s="1"/>
  <c r="K105" i="1"/>
  <c r="L105" i="1" s="1"/>
  <c r="M105" i="1" s="1"/>
  <c r="N105" i="1" s="1"/>
  <c r="O105" i="1" s="1"/>
  <c r="P105" i="1" s="1"/>
  <c r="Q105" i="1" s="1"/>
  <c r="R105" i="1" s="1"/>
  <c r="S105" i="1" s="1"/>
  <c r="T105" i="1" s="1"/>
  <c r="U105" i="1" s="1"/>
  <c r="V105" i="1" s="1"/>
  <c r="K104" i="1"/>
  <c r="L104" i="1" s="1"/>
  <c r="M104" i="1" s="1"/>
  <c r="N104" i="1" s="1"/>
  <c r="O104" i="1" s="1"/>
  <c r="P104" i="1" s="1"/>
  <c r="Q104" i="1" s="1"/>
  <c r="R104" i="1" s="1"/>
  <c r="S104" i="1" s="1"/>
  <c r="T104" i="1" s="1"/>
  <c r="U104" i="1" s="1"/>
  <c r="V104" i="1" s="1"/>
  <c r="K103" i="1"/>
  <c r="J102" i="1"/>
  <c r="K101" i="1"/>
  <c r="L101" i="1" s="1"/>
  <c r="M101" i="1" s="1"/>
  <c r="N101" i="1" s="1"/>
  <c r="O101" i="1" s="1"/>
  <c r="P101" i="1" s="1"/>
  <c r="Q101" i="1" s="1"/>
  <c r="R101" i="1" s="1"/>
  <c r="S101" i="1" s="1"/>
  <c r="T101" i="1" s="1"/>
  <c r="U101" i="1" s="1"/>
  <c r="V101" i="1" s="1"/>
  <c r="K100" i="1"/>
  <c r="L100" i="1" s="1"/>
  <c r="M100" i="1" s="1"/>
  <c r="N100" i="1" s="1"/>
  <c r="O100" i="1" s="1"/>
  <c r="P100" i="1" s="1"/>
  <c r="Q100" i="1" s="1"/>
  <c r="R100" i="1" s="1"/>
  <c r="S100" i="1" s="1"/>
  <c r="T100" i="1" s="1"/>
  <c r="U100" i="1" s="1"/>
  <c r="V100" i="1" s="1"/>
  <c r="K99" i="1"/>
  <c r="K102" i="1" s="1"/>
  <c r="K98" i="1"/>
  <c r="L98" i="1" s="1"/>
  <c r="M98" i="1" s="1"/>
  <c r="N98" i="1" s="1"/>
  <c r="O98" i="1" s="1"/>
  <c r="P98" i="1" s="1"/>
  <c r="Q98" i="1" s="1"/>
  <c r="R98" i="1" s="1"/>
  <c r="S98" i="1" s="1"/>
  <c r="T98" i="1" s="1"/>
  <c r="U98" i="1" s="1"/>
  <c r="V98" i="1" s="1"/>
  <c r="K97" i="1"/>
  <c r="L97" i="1" s="1"/>
  <c r="J96" i="1"/>
  <c r="K95" i="1"/>
  <c r="L95" i="1" s="1"/>
  <c r="M95" i="1" s="1"/>
  <c r="N95" i="1" s="1"/>
  <c r="O95" i="1" s="1"/>
  <c r="P95" i="1" s="1"/>
  <c r="Q95" i="1" s="1"/>
  <c r="R95" i="1" s="1"/>
  <c r="S95" i="1" s="1"/>
  <c r="T95" i="1" s="1"/>
  <c r="U95" i="1" s="1"/>
  <c r="V95" i="1" s="1"/>
  <c r="K94" i="1"/>
  <c r="L94" i="1" s="1"/>
  <c r="M94" i="1" s="1"/>
  <c r="N94" i="1" s="1"/>
  <c r="O94" i="1" s="1"/>
  <c r="P94" i="1" s="1"/>
  <c r="Q94" i="1" s="1"/>
  <c r="R94" i="1" s="1"/>
  <c r="S94" i="1" s="1"/>
  <c r="T94" i="1" s="1"/>
  <c r="U94" i="1" s="1"/>
  <c r="V94" i="1" s="1"/>
  <c r="K93" i="1"/>
  <c r="L93" i="1" s="1"/>
  <c r="M93" i="1" s="1"/>
  <c r="N93" i="1" s="1"/>
  <c r="O93" i="1" s="1"/>
  <c r="P93" i="1" s="1"/>
  <c r="Q93" i="1" s="1"/>
  <c r="R93" i="1" s="1"/>
  <c r="S93" i="1" s="1"/>
  <c r="T93" i="1" s="1"/>
  <c r="U93" i="1" s="1"/>
  <c r="V93" i="1" s="1"/>
  <c r="K92" i="1"/>
  <c r="L92" i="1" s="1"/>
  <c r="M92" i="1" s="1"/>
  <c r="N92" i="1" s="1"/>
  <c r="O92" i="1" s="1"/>
  <c r="P92" i="1" s="1"/>
  <c r="Q92" i="1" s="1"/>
  <c r="R92" i="1" s="1"/>
  <c r="S92" i="1" s="1"/>
  <c r="T92" i="1" s="1"/>
  <c r="U92" i="1" s="1"/>
  <c r="V92" i="1" s="1"/>
  <c r="K91" i="1"/>
  <c r="L91" i="1" s="1"/>
  <c r="M91" i="1" s="1"/>
  <c r="N91" i="1" s="1"/>
  <c r="O91" i="1" s="1"/>
  <c r="P91" i="1" s="1"/>
  <c r="Q91" i="1" s="1"/>
  <c r="R91" i="1" s="1"/>
  <c r="S91" i="1" s="1"/>
  <c r="T91" i="1" s="1"/>
  <c r="U91" i="1" s="1"/>
  <c r="V91" i="1" s="1"/>
  <c r="K90" i="1"/>
  <c r="L90" i="1" s="1"/>
  <c r="M90" i="1" s="1"/>
  <c r="N90" i="1" s="1"/>
  <c r="O90" i="1" s="1"/>
  <c r="P90" i="1" s="1"/>
  <c r="Q90" i="1" s="1"/>
  <c r="R90" i="1" s="1"/>
  <c r="S90" i="1" s="1"/>
  <c r="T90" i="1" s="1"/>
  <c r="U90" i="1" s="1"/>
  <c r="V90" i="1" s="1"/>
  <c r="K89" i="1"/>
  <c r="J88" i="1"/>
  <c r="L87" i="1"/>
  <c r="M87" i="1" s="1"/>
  <c r="N87" i="1" s="1"/>
  <c r="O87" i="1" s="1"/>
  <c r="P87" i="1" s="1"/>
  <c r="Q87" i="1" s="1"/>
  <c r="R87" i="1" s="1"/>
  <c r="S87" i="1" s="1"/>
  <c r="T87" i="1" s="1"/>
  <c r="U87" i="1" s="1"/>
  <c r="V87" i="1" s="1"/>
  <c r="K87" i="1"/>
  <c r="L86" i="1"/>
  <c r="M86" i="1" s="1"/>
  <c r="N86" i="1" s="1"/>
  <c r="O86" i="1" s="1"/>
  <c r="P86" i="1" s="1"/>
  <c r="Q86" i="1" s="1"/>
  <c r="R86" i="1" s="1"/>
  <c r="S86" i="1" s="1"/>
  <c r="T86" i="1" s="1"/>
  <c r="U86" i="1" s="1"/>
  <c r="V86" i="1" s="1"/>
  <c r="K86" i="1"/>
  <c r="K85" i="1"/>
  <c r="L85" i="1" s="1"/>
  <c r="M85" i="1" s="1"/>
  <c r="N85" i="1" s="1"/>
  <c r="O85" i="1" s="1"/>
  <c r="P85" i="1" s="1"/>
  <c r="Q85" i="1" s="1"/>
  <c r="R85" i="1" s="1"/>
  <c r="S85" i="1" s="1"/>
  <c r="T85" i="1" s="1"/>
  <c r="U85" i="1" s="1"/>
  <c r="V85" i="1" s="1"/>
  <c r="K84" i="1"/>
  <c r="L84" i="1" s="1"/>
  <c r="M84" i="1" s="1"/>
  <c r="N84" i="1" s="1"/>
  <c r="O84" i="1" s="1"/>
  <c r="P84" i="1" s="1"/>
  <c r="Q84" i="1" s="1"/>
  <c r="R84" i="1" s="1"/>
  <c r="S84" i="1" s="1"/>
  <c r="T84" i="1" s="1"/>
  <c r="U84" i="1" s="1"/>
  <c r="V84" i="1" s="1"/>
  <c r="K83" i="1"/>
  <c r="K88" i="1" s="1"/>
  <c r="J82" i="1"/>
  <c r="M81" i="1"/>
  <c r="N81" i="1" s="1"/>
  <c r="O81" i="1" s="1"/>
  <c r="P81" i="1" s="1"/>
  <c r="Q81" i="1" s="1"/>
  <c r="R81" i="1" s="1"/>
  <c r="S81" i="1" s="1"/>
  <c r="T81" i="1" s="1"/>
  <c r="U81" i="1" s="1"/>
  <c r="V81" i="1" s="1"/>
  <c r="K81" i="1"/>
  <c r="L81" i="1" s="1"/>
  <c r="K80" i="1"/>
  <c r="L80" i="1" s="1"/>
  <c r="M80" i="1" s="1"/>
  <c r="N80" i="1" s="1"/>
  <c r="O80" i="1" s="1"/>
  <c r="P80" i="1" s="1"/>
  <c r="Q80" i="1" s="1"/>
  <c r="R80" i="1" s="1"/>
  <c r="S80" i="1" s="1"/>
  <c r="T80" i="1" s="1"/>
  <c r="U80" i="1" s="1"/>
  <c r="V80" i="1" s="1"/>
  <c r="K79" i="1"/>
  <c r="J78" i="1"/>
  <c r="L77" i="1"/>
  <c r="M77" i="1" s="1"/>
  <c r="N77" i="1" s="1"/>
  <c r="O77" i="1" s="1"/>
  <c r="P77" i="1" s="1"/>
  <c r="Q77" i="1" s="1"/>
  <c r="R77" i="1" s="1"/>
  <c r="S77" i="1" s="1"/>
  <c r="T77" i="1" s="1"/>
  <c r="U77" i="1" s="1"/>
  <c r="V77" i="1" s="1"/>
  <c r="K77" i="1"/>
  <c r="L76" i="1"/>
  <c r="M76" i="1" s="1"/>
  <c r="N76" i="1" s="1"/>
  <c r="O76" i="1" s="1"/>
  <c r="P76" i="1" s="1"/>
  <c r="Q76" i="1" s="1"/>
  <c r="R76" i="1" s="1"/>
  <c r="S76" i="1" s="1"/>
  <c r="T76" i="1" s="1"/>
  <c r="U76" i="1" s="1"/>
  <c r="V76" i="1" s="1"/>
  <c r="K76" i="1"/>
  <c r="K75" i="1"/>
  <c r="L75" i="1" s="1"/>
  <c r="M75" i="1" s="1"/>
  <c r="N75" i="1" s="1"/>
  <c r="O75" i="1" s="1"/>
  <c r="P75" i="1" s="1"/>
  <c r="Q75" i="1" s="1"/>
  <c r="R75" i="1" s="1"/>
  <c r="S75" i="1" s="1"/>
  <c r="T75" i="1" s="1"/>
  <c r="U75" i="1" s="1"/>
  <c r="V75" i="1" s="1"/>
  <c r="L74" i="1"/>
  <c r="M74" i="1" s="1"/>
  <c r="N74" i="1" s="1"/>
  <c r="O74" i="1" s="1"/>
  <c r="P74" i="1" s="1"/>
  <c r="Q74" i="1" s="1"/>
  <c r="R74" i="1" s="1"/>
  <c r="S74" i="1" s="1"/>
  <c r="T74" i="1" s="1"/>
  <c r="U74" i="1" s="1"/>
  <c r="V74" i="1" s="1"/>
  <c r="K74" i="1"/>
  <c r="K73" i="1"/>
  <c r="L73" i="1" s="1"/>
  <c r="M73" i="1" s="1"/>
  <c r="N73" i="1" s="1"/>
  <c r="O73" i="1" s="1"/>
  <c r="P73" i="1" s="1"/>
  <c r="Q73" i="1" s="1"/>
  <c r="R73" i="1" s="1"/>
  <c r="S73" i="1" s="1"/>
  <c r="T73" i="1" s="1"/>
  <c r="U73" i="1" s="1"/>
  <c r="V73" i="1" s="1"/>
  <c r="K72" i="1"/>
  <c r="L72" i="1" s="1"/>
  <c r="M72" i="1" s="1"/>
  <c r="N72" i="1" s="1"/>
  <c r="O72" i="1" s="1"/>
  <c r="P72" i="1" s="1"/>
  <c r="Q72" i="1" s="1"/>
  <c r="R72" i="1" s="1"/>
  <c r="S72" i="1" s="1"/>
  <c r="T72" i="1" s="1"/>
  <c r="U72" i="1" s="1"/>
  <c r="V72" i="1" s="1"/>
  <c r="K71" i="1"/>
  <c r="L71" i="1" s="1"/>
  <c r="M71" i="1" s="1"/>
  <c r="N71" i="1" s="1"/>
  <c r="O71" i="1" s="1"/>
  <c r="P71" i="1" s="1"/>
  <c r="Q71" i="1" s="1"/>
  <c r="R71" i="1" s="1"/>
  <c r="S71" i="1" s="1"/>
  <c r="T71" i="1" s="1"/>
  <c r="U71" i="1" s="1"/>
  <c r="V71" i="1" s="1"/>
  <c r="K70" i="1"/>
  <c r="L70" i="1" s="1"/>
  <c r="M70" i="1" s="1"/>
  <c r="N70" i="1" s="1"/>
  <c r="O70" i="1" s="1"/>
  <c r="P70" i="1" s="1"/>
  <c r="Q70" i="1" s="1"/>
  <c r="R70" i="1" s="1"/>
  <c r="S70" i="1" s="1"/>
  <c r="T70" i="1" s="1"/>
  <c r="U70" i="1" s="1"/>
  <c r="V70" i="1" s="1"/>
  <c r="K69" i="1"/>
  <c r="L69" i="1" s="1"/>
  <c r="M69" i="1" s="1"/>
  <c r="N69" i="1" s="1"/>
  <c r="O69" i="1" s="1"/>
  <c r="P69" i="1" s="1"/>
  <c r="Q69" i="1" s="1"/>
  <c r="R69" i="1" s="1"/>
  <c r="S69" i="1" s="1"/>
  <c r="T69" i="1" s="1"/>
  <c r="U69" i="1" s="1"/>
  <c r="V69" i="1" s="1"/>
  <c r="L68" i="1"/>
  <c r="M68" i="1" s="1"/>
  <c r="N68" i="1" s="1"/>
  <c r="O68" i="1" s="1"/>
  <c r="P68" i="1" s="1"/>
  <c r="Q68" i="1" s="1"/>
  <c r="R68" i="1" s="1"/>
  <c r="S68" i="1" s="1"/>
  <c r="T68" i="1" s="1"/>
  <c r="U68" i="1" s="1"/>
  <c r="V68" i="1" s="1"/>
  <c r="K68" i="1"/>
  <c r="K67" i="1"/>
  <c r="L67" i="1" s="1"/>
  <c r="M67" i="1" s="1"/>
  <c r="N67" i="1" s="1"/>
  <c r="O67" i="1" s="1"/>
  <c r="P67" i="1" s="1"/>
  <c r="Q67" i="1" s="1"/>
  <c r="R67" i="1" s="1"/>
  <c r="S67" i="1" s="1"/>
  <c r="T67" i="1" s="1"/>
  <c r="U67" i="1" s="1"/>
  <c r="V67" i="1" s="1"/>
  <c r="K66" i="1"/>
  <c r="L66" i="1" s="1"/>
  <c r="M66" i="1" s="1"/>
  <c r="N66" i="1" s="1"/>
  <c r="O66" i="1" s="1"/>
  <c r="P66" i="1" s="1"/>
  <c r="Q66" i="1" s="1"/>
  <c r="R66" i="1" s="1"/>
  <c r="S66" i="1" s="1"/>
  <c r="T66" i="1" s="1"/>
  <c r="U66" i="1" s="1"/>
  <c r="V66" i="1" s="1"/>
  <c r="K65" i="1"/>
  <c r="L65" i="1" s="1"/>
  <c r="M65" i="1" s="1"/>
  <c r="N65" i="1" s="1"/>
  <c r="O65" i="1" s="1"/>
  <c r="P65" i="1" s="1"/>
  <c r="Q65" i="1" s="1"/>
  <c r="R65" i="1" s="1"/>
  <c r="S65" i="1" s="1"/>
  <c r="T65" i="1" s="1"/>
  <c r="U65" i="1" s="1"/>
  <c r="V65" i="1" s="1"/>
  <c r="K64" i="1"/>
  <c r="L64" i="1" s="1"/>
  <c r="M64" i="1" s="1"/>
  <c r="N64" i="1" s="1"/>
  <c r="O64" i="1" s="1"/>
  <c r="P64" i="1" s="1"/>
  <c r="Q64" i="1" s="1"/>
  <c r="R64" i="1" s="1"/>
  <c r="S64" i="1" s="1"/>
  <c r="T64" i="1" s="1"/>
  <c r="U64" i="1" s="1"/>
  <c r="V64" i="1" s="1"/>
  <c r="K63" i="1"/>
  <c r="L63" i="1" s="1"/>
  <c r="M63" i="1" s="1"/>
  <c r="N63" i="1" s="1"/>
  <c r="O63" i="1" s="1"/>
  <c r="P63" i="1" s="1"/>
  <c r="Q63" i="1" s="1"/>
  <c r="R63" i="1" s="1"/>
  <c r="S63" i="1" s="1"/>
  <c r="T63" i="1" s="1"/>
  <c r="U63" i="1" s="1"/>
  <c r="V63" i="1" s="1"/>
  <c r="K62" i="1"/>
  <c r="L62" i="1" s="1"/>
  <c r="M62" i="1" s="1"/>
  <c r="N62" i="1" s="1"/>
  <c r="O62" i="1" s="1"/>
  <c r="P62" i="1" s="1"/>
  <c r="Q62" i="1" s="1"/>
  <c r="R62" i="1" s="1"/>
  <c r="S62" i="1" s="1"/>
  <c r="T62" i="1" s="1"/>
  <c r="U62" i="1" s="1"/>
  <c r="V62" i="1" s="1"/>
  <c r="K61" i="1"/>
  <c r="L61" i="1" s="1"/>
  <c r="M61" i="1" s="1"/>
  <c r="N61" i="1" s="1"/>
  <c r="O61" i="1" s="1"/>
  <c r="P61" i="1" s="1"/>
  <c r="Q61" i="1" s="1"/>
  <c r="R61" i="1" s="1"/>
  <c r="S61" i="1" s="1"/>
  <c r="T61" i="1" s="1"/>
  <c r="U61" i="1" s="1"/>
  <c r="V61" i="1" s="1"/>
  <c r="K60" i="1"/>
  <c r="L60" i="1" s="1"/>
  <c r="M60" i="1" s="1"/>
  <c r="N60" i="1" s="1"/>
  <c r="O60" i="1" s="1"/>
  <c r="P60" i="1" s="1"/>
  <c r="Q60" i="1" s="1"/>
  <c r="R60" i="1" s="1"/>
  <c r="S60" i="1" s="1"/>
  <c r="T60" i="1" s="1"/>
  <c r="U60" i="1" s="1"/>
  <c r="V60" i="1" s="1"/>
  <c r="K59" i="1"/>
  <c r="L59" i="1" s="1"/>
  <c r="M59" i="1" s="1"/>
  <c r="N59" i="1" s="1"/>
  <c r="O59" i="1" s="1"/>
  <c r="P59" i="1" s="1"/>
  <c r="Q59" i="1" s="1"/>
  <c r="R59" i="1" s="1"/>
  <c r="S59" i="1" s="1"/>
  <c r="T59" i="1" s="1"/>
  <c r="U59" i="1" s="1"/>
  <c r="V59" i="1" s="1"/>
  <c r="K58" i="1"/>
  <c r="L58" i="1" s="1"/>
  <c r="M58" i="1" s="1"/>
  <c r="N58" i="1" s="1"/>
  <c r="O58" i="1" s="1"/>
  <c r="P58" i="1" s="1"/>
  <c r="Q58" i="1" s="1"/>
  <c r="R58" i="1" s="1"/>
  <c r="S58" i="1" s="1"/>
  <c r="T58" i="1" s="1"/>
  <c r="U58" i="1" s="1"/>
  <c r="V58" i="1" s="1"/>
  <c r="K57" i="1"/>
  <c r="L57" i="1" s="1"/>
  <c r="M57" i="1" s="1"/>
  <c r="N57" i="1" s="1"/>
  <c r="O57" i="1" s="1"/>
  <c r="P57" i="1" s="1"/>
  <c r="Q57" i="1" s="1"/>
  <c r="R57" i="1" s="1"/>
  <c r="S57" i="1" s="1"/>
  <c r="T57" i="1" s="1"/>
  <c r="U57" i="1" s="1"/>
  <c r="V57" i="1" s="1"/>
  <c r="K56" i="1"/>
  <c r="L56" i="1" s="1"/>
  <c r="M56" i="1" s="1"/>
  <c r="N56" i="1" s="1"/>
  <c r="O56" i="1" s="1"/>
  <c r="P56" i="1" s="1"/>
  <c r="Q56" i="1" s="1"/>
  <c r="R56" i="1" s="1"/>
  <c r="S56" i="1" s="1"/>
  <c r="T56" i="1" s="1"/>
  <c r="U56" i="1" s="1"/>
  <c r="V56" i="1" s="1"/>
  <c r="K55" i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K54" i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M53" i="1"/>
  <c r="N53" i="1" s="1"/>
  <c r="O53" i="1" s="1"/>
  <c r="P53" i="1" s="1"/>
  <c r="Q53" i="1" s="1"/>
  <c r="R53" i="1" s="1"/>
  <c r="S53" i="1" s="1"/>
  <c r="T53" i="1" s="1"/>
  <c r="U53" i="1" s="1"/>
  <c r="V53" i="1" s="1"/>
  <c r="K53" i="1"/>
  <c r="L53" i="1" s="1"/>
  <c r="K52" i="1"/>
  <c r="L52" i="1" s="1"/>
  <c r="M52" i="1" s="1"/>
  <c r="N52" i="1" s="1"/>
  <c r="O52" i="1" s="1"/>
  <c r="P52" i="1" s="1"/>
  <c r="Q52" i="1" s="1"/>
  <c r="R52" i="1" s="1"/>
  <c r="S52" i="1" s="1"/>
  <c r="T52" i="1" s="1"/>
  <c r="U52" i="1" s="1"/>
  <c r="V52" i="1" s="1"/>
  <c r="M51" i="1"/>
  <c r="N51" i="1" s="1"/>
  <c r="O51" i="1" s="1"/>
  <c r="P51" i="1" s="1"/>
  <c r="Q51" i="1" s="1"/>
  <c r="R51" i="1" s="1"/>
  <c r="S51" i="1" s="1"/>
  <c r="T51" i="1" s="1"/>
  <c r="U51" i="1" s="1"/>
  <c r="V51" i="1" s="1"/>
  <c r="K51" i="1"/>
  <c r="L51" i="1" s="1"/>
  <c r="K50" i="1"/>
  <c r="L50" i="1" s="1"/>
  <c r="M50" i="1" s="1"/>
  <c r="N50" i="1" s="1"/>
  <c r="O50" i="1" s="1"/>
  <c r="P50" i="1" s="1"/>
  <c r="Q50" i="1" s="1"/>
  <c r="R50" i="1" s="1"/>
  <c r="S50" i="1" s="1"/>
  <c r="T50" i="1" s="1"/>
  <c r="U50" i="1" s="1"/>
  <c r="V50" i="1" s="1"/>
  <c r="K49" i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  <c r="K48" i="1"/>
  <c r="L48" i="1" s="1"/>
  <c r="M48" i="1" s="1"/>
  <c r="N48" i="1" s="1"/>
  <c r="O48" i="1" s="1"/>
  <c r="P48" i="1" s="1"/>
  <c r="Q48" i="1" s="1"/>
  <c r="R48" i="1" s="1"/>
  <c r="S48" i="1" s="1"/>
  <c r="T48" i="1" s="1"/>
  <c r="U48" i="1" s="1"/>
  <c r="V48" i="1" s="1"/>
  <c r="K47" i="1"/>
  <c r="L47" i="1" s="1"/>
  <c r="M47" i="1" s="1"/>
  <c r="N47" i="1" s="1"/>
  <c r="O47" i="1" s="1"/>
  <c r="P47" i="1" s="1"/>
  <c r="Q47" i="1" s="1"/>
  <c r="R47" i="1" s="1"/>
  <c r="S47" i="1" s="1"/>
  <c r="T47" i="1" s="1"/>
  <c r="U47" i="1" s="1"/>
  <c r="V47" i="1" s="1"/>
  <c r="M46" i="1"/>
  <c r="N46" i="1" s="1"/>
  <c r="O46" i="1" s="1"/>
  <c r="P46" i="1" s="1"/>
  <c r="Q46" i="1" s="1"/>
  <c r="R46" i="1" s="1"/>
  <c r="S46" i="1" s="1"/>
  <c r="T46" i="1" s="1"/>
  <c r="U46" i="1" s="1"/>
  <c r="V46" i="1" s="1"/>
  <c r="K46" i="1"/>
  <c r="L46" i="1" s="1"/>
  <c r="K45" i="1"/>
  <c r="L45" i="1" s="1"/>
  <c r="M45" i="1" s="1"/>
  <c r="N45" i="1" s="1"/>
  <c r="O45" i="1" s="1"/>
  <c r="P45" i="1" s="1"/>
  <c r="Q45" i="1" s="1"/>
  <c r="R45" i="1" s="1"/>
  <c r="S45" i="1" s="1"/>
  <c r="T45" i="1" s="1"/>
  <c r="U45" i="1" s="1"/>
  <c r="V45" i="1" s="1"/>
  <c r="M44" i="1"/>
  <c r="N44" i="1" s="1"/>
  <c r="O44" i="1" s="1"/>
  <c r="P44" i="1" s="1"/>
  <c r="Q44" i="1" s="1"/>
  <c r="R44" i="1" s="1"/>
  <c r="S44" i="1" s="1"/>
  <c r="T44" i="1" s="1"/>
  <c r="U44" i="1" s="1"/>
  <c r="V44" i="1" s="1"/>
  <c r="K44" i="1"/>
  <c r="L44" i="1" s="1"/>
  <c r="K43" i="1"/>
  <c r="J42" i="1"/>
  <c r="L41" i="1"/>
  <c r="M41" i="1" s="1"/>
  <c r="N41" i="1" s="1"/>
  <c r="O41" i="1" s="1"/>
  <c r="P41" i="1" s="1"/>
  <c r="Q41" i="1" s="1"/>
  <c r="R41" i="1" s="1"/>
  <c r="S41" i="1" s="1"/>
  <c r="T41" i="1" s="1"/>
  <c r="U41" i="1" s="1"/>
  <c r="V41" i="1" s="1"/>
  <c r="K41" i="1"/>
  <c r="K40" i="1"/>
  <c r="L40" i="1" s="1"/>
  <c r="M40" i="1" s="1"/>
  <c r="N40" i="1" s="1"/>
  <c r="O40" i="1" s="1"/>
  <c r="P40" i="1" s="1"/>
  <c r="Q40" i="1" s="1"/>
  <c r="R40" i="1" s="1"/>
  <c r="S40" i="1" s="1"/>
  <c r="T40" i="1" s="1"/>
  <c r="U40" i="1" s="1"/>
  <c r="V40" i="1" s="1"/>
  <c r="K39" i="1"/>
  <c r="L39" i="1" s="1"/>
  <c r="M39" i="1" s="1"/>
  <c r="N39" i="1" s="1"/>
  <c r="O39" i="1" s="1"/>
  <c r="P39" i="1" s="1"/>
  <c r="Q39" i="1" s="1"/>
  <c r="R39" i="1" s="1"/>
  <c r="S39" i="1" s="1"/>
  <c r="T39" i="1" s="1"/>
  <c r="U39" i="1" s="1"/>
  <c r="V39" i="1" s="1"/>
  <c r="K38" i="1"/>
  <c r="L38" i="1" s="1"/>
  <c r="M38" i="1" s="1"/>
  <c r="N38" i="1" s="1"/>
  <c r="O38" i="1" s="1"/>
  <c r="P38" i="1" s="1"/>
  <c r="Q38" i="1" s="1"/>
  <c r="R38" i="1" s="1"/>
  <c r="S38" i="1" s="1"/>
  <c r="T38" i="1" s="1"/>
  <c r="U38" i="1" s="1"/>
  <c r="V38" i="1" s="1"/>
  <c r="K37" i="1"/>
  <c r="J36" i="1"/>
  <c r="K35" i="1"/>
  <c r="L35" i="1" s="1"/>
  <c r="M35" i="1" s="1"/>
  <c r="N35" i="1" s="1"/>
  <c r="O35" i="1" s="1"/>
  <c r="P35" i="1" s="1"/>
  <c r="Q35" i="1" s="1"/>
  <c r="R35" i="1" s="1"/>
  <c r="S35" i="1" s="1"/>
  <c r="T35" i="1" s="1"/>
  <c r="U35" i="1" s="1"/>
  <c r="V35" i="1" s="1"/>
  <c r="K34" i="1"/>
  <c r="L34" i="1" s="1"/>
  <c r="M34" i="1" s="1"/>
  <c r="N34" i="1" s="1"/>
  <c r="O34" i="1" s="1"/>
  <c r="P34" i="1" s="1"/>
  <c r="Q34" i="1" s="1"/>
  <c r="R34" i="1" s="1"/>
  <c r="S34" i="1" s="1"/>
  <c r="T34" i="1" s="1"/>
  <c r="U34" i="1" s="1"/>
  <c r="V34" i="1" s="1"/>
  <c r="K33" i="1"/>
  <c r="L33" i="1" s="1"/>
  <c r="M33" i="1" s="1"/>
  <c r="N33" i="1" s="1"/>
  <c r="O33" i="1" s="1"/>
  <c r="P33" i="1" s="1"/>
  <c r="Q33" i="1" s="1"/>
  <c r="R33" i="1" s="1"/>
  <c r="S33" i="1" s="1"/>
  <c r="T33" i="1" s="1"/>
  <c r="U33" i="1" s="1"/>
  <c r="V33" i="1" s="1"/>
  <c r="K32" i="1"/>
  <c r="L32" i="1" s="1"/>
  <c r="M32" i="1" s="1"/>
  <c r="N32" i="1" s="1"/>
  <c r="O32" i="1" s="1"/>
  <c r="P32" i="1" s="1"/>
  <c r="Q32" i="1" s="1"/>
  <c r="R32" i="1" s="1"/>
  <c r="S32" i="1" s="1"/>
  <c r="T32" i="1" s="1"/>
  <c r="U32" i="1" s="1"/>
  <c r="V32" i="1" s="1"/>
  <c r="K31" i="1"/>
  <c r="L31" i="1" s="1"/>
  <c r="M31" i="1" s="1"/>
  <c r="N31" i="1" s="1"/>
  <c r="O31" i="1" s="1"/>
  <c r="P31" i="1" s="1"/>
  <c r="Q31" i="1" s="1"/>
  <c r="R31" i="1" s="1"/>
  <c r="S31" i="1" s="1"/>
  <c r="T31" i="1" s="1"/>
  <c r="U31" i="1" s="1"/>
  <c r="V31" i="1" s="1"/>
  <c r="K30" i="1"/>
  <c r="L30" i="1" s="1"/>
  <c r="M30" i="1" s="1"/>
  <c r="N30" i="1" s="1"/>
  <c r="O30" i="1" s="1"/>
  <c r="P30" i="1" s="1"/>
  <c r="Q30" i="1" s="1"/>
  <c r="R30" i="1" s="1"/>
  <c r="S30" i="1" s="1"/>
  <c r="T30" i="1" s="1"/>
  <c r="U30" i="1" s="1"/>
  <c r="V30" i="1" s="1"/>
  <c r="K29" i="1"/>
  <c r="L29" i="1" s="1"/>
  <c r="M29" i="1" s="1"/>
  <c r="N29" i="1" s="1"/>
  <c r="O29" i="1" s="1"/>
  <c r="P29" i="1" s="1"/>
  <c r="Q29" i="1" s="1"/>
  <c r="R29" i="1" s="1"/>
  <c r="S29" i="1" s="1"/>
  <c r="T29" i="1" s="1"/>
  <c r="U29" i="1" s="1"/>
  <c r="V29" i="1" s="1"/>
  <c r="K28" i="1"/>
  <c r="L28" i="1" s="1"/>
  <c r="M28" i="1" s="1"/>
  <c r="N28" i="1" s="1"/>
  <c r="O28" i="1" s="1"/>
  <c r="P28" i="1" s="1"/>
  <c r="Q28" i="1" s="1"/>
  <c r="R28" i="1" s="1"/>
  <c r="S28" i="1" s="1"/>
  <c r="T28" i="1" s="1"/>
  <c r="U28" i="1" s="1"/>
  <c r="V28" i="1" s="1"/>
  <c r="K27" i="1"/>
  <c r="J26" i="1"/>
  <c r="K25" i="1"/>
  <c r="L25" i="1" s="1"/>
  <c r="M25" i="1" s="1"/>
  <c r="N25" i="1" s="1"/>
  <c r="O25" i="1" s="1"/>
  <c r="P25" i="1" s="1"/>
  <c r="Q25" i="1" s="1"/>
  <c r="R25" i="1" s="1"/>
  <c r="S25" i="1" s="1"/>
  <c r="T25" i="1" s="1"/>
  <c r="U25" i="1" s="1"/>
  <c r="V25" i="1" s="1"/>
  <c r="L24" i="1"/>
  <c r="M24" i="1" s="1"/>
  <c r="N24" i="1" s="1"/>
  <c r="O24" i="1" s="1"/>
  <c r="P24" i="1" s="1"/>
  <c r="Q24" i="1" s="1"/>
  <c r="R24" i="1" s="1"/>
  <c r="S24" i="1" s="1"/>
  <c r="T24" i="1" s="1"/>
  <c r="U24" i="1" s="1"/>
  <c r="V24" i="1" s="1"/>
  <c r="K24" i="1"/>
  <c r="K23" i="1"/>
  <c r="L23" i="1" s="1"/>
  <c r="M23" i="1" s="1"/>
  <c r="N23" i="1" s="1"/>
  <c r="O23" i="1" s="1"/>
  <c r="P23" i="1" s="1"/>
  <c r="Q23" i="1" s="1"/>
  <c r="R23" i="1" s="1"/>
  <c r="S23" i="1" s="1"/>
  <c r="T23" i="1" s="1"/>
  <c r="U23" i="1" s="1"/>
  <c r="V23" i="1" s="1"/>
  <c r="K22" i="1"/>
  <c r="L22" i="1" s="1"/>
  <c r="M22" i="1" s="1"/>
  <c r="N22" i="1" s="1"/>
  <c r="O22" i="1" s="1"/>
  <c r="P22" i="1" s="1"/>
  <c r="Q22" i="1" s="1"/>
  <c r="R22" i="1" s="1"/>
  <c r="S22" i="1" s="1"/>
  <c r="T22" i="1" s="1"/>
  <c r="U22" i="1" s="1"/>
  <c r="V22" i="1" s="1"/>
  <c r="L21" i="1"/>
  <c r="M21" i="1" s="1"/>
  <c r="N21" i="1" s="1"/>
  <c r="O21" i="1" s="1"/>
  <c r="P21" i="1" s="1"/>
  <c r="Q21" i="1" s="1"/>
  <c r="R21" i="1" s="1"/>
  <c r="S21" i="1" s="1"/>
  <c r="T21" i="1" s="1"/>
  <c r="U21" i="1" s="1"/>
  <c r="V21" i="1" s="1"/>
  <c r="K21" i="1"/>
  <c r="K20" i="1"/>
  <c r="L20" i="1" s="1"/>
  <c r="M20" i="1" s="1"/>
  <c r="N20" i="1" s="1"/>
  <c r="O20" i="1" s="1"/>
  <c r="P20" i="1" s="1"/>
  <c r="Q20" i="1" s="1"/>
  <c r="R20" i="1" s="1"/>
  <c r="S20" i="1" s="1"/>
  <c r="T20" i="1" s="1"/>
  <c r="U20" i="1" s="1"/>
  <c r="V20" i="1" s="1"/>
  <c r="L19" i="1"/>
  <c r="K19" i="1"/>
  <c r="J18" i="1"/>
  <c r="K17" i="1"/>
  <c r="L17" i="1" s="1"/>
  <c r="M17" i="1" s="1"/>
  <c r="N17" i="1" s="1"/>
  <c r="O17" i="1" s="1"/>
  <c r="P17" i="1" s="1"/>
  <c r="Q17" i="1" s="1"/>
  <c r="R17" i="1" s="1"/>
  <c r="S17" i="1" s="1"/>
  <c r="T17" i="1" s="1"/>
  <c r="U17" i="1" s="1"/>
  <c r="V17" i="1" s="1"/>
  <c r="K16" i="1"/>
  <c r="L16" i="1" s="1"/>
  <c r="M16" i="1" s="1"/>
  <c r="N16" i="1" s="1"/>
  <c r="O16" i="1" s="1"/>
  <c r="P16" i="1" s="1"/>
  <c r="Q16" i="1" s="1"/>
  <c r="R16" i="1" s="1"/>
  <c r="S16" i="1" s="1"/>
  <c r="T16" i="1" s="1"/>
  <c r="U16" i="1" s="1"/>
  <c r="V16" i="1" s="1"/>
  <c r="K15" i="1"/>
  <c r="L15" i="1" s="1"/>
  <c r="M15" i="1" s="1"/>
  <c r="N15" i="1" s="1"/>
  <c r="O15" i="1" s="1"/>
  <c r="P15" i="1" s="1"/>
  <c r="Q15" i="1" s="1"/>
  <c r="R15" i="1" s="1"/>
  <c r="S15" i="1" s="1"/>
  <c r="T15" i="1" s="1"/>
  <c r="U15" i="1" s="1"/>
  <c r="V15" i="1" s="1"/>
  <c r="M14" i="1"/>
  <c r="N14" i="1" s="1"/>
  <c r="O14" i="1" s="1"/>
  <c r="P14" i="1" s="1"/>
  <c r="Q14" i="1" s="1"/>
  <c r="R14" i="1" s="1"/>
  <c r="S14" i="1" s="1"/>
  <c r="T14" i="1" s="1"/>
  <c r="U14" i="1" s="1"/>
  <c r="V14" i="1" s="1"/>
  <c r="K14" i="1"/>
  <c r="L14" i="1" s="1"/>
  <c r="K13" i="1"/>
  <c r="L13" i="1" s="1"/>
  <c r="M13" i="1" s="1"/>
  <c r="N13" i="1" s="1"/>
  <c r="O13" i="1" s="1"/>
  <c r="P13" i="1" s="1"/>
  <c r="Q13" i="1" s="1"/>
  <c r="R13" i="1" s="1"/>
  <c r="S13" i="1" s="1"/>
  <c r="T13" i="1" s="1"/>
  <c r="U13" i="1" s="1"/>
  <c r="V13" i="1" s="1"/>
  <c r="K12" i="1"/>
  <c r="L12" i="1" s="1"/>
  <c r="M12" i="1" s="1"/>
  <c r="N12" i="1" s="1"/>
  <c r="O12" i="1" s="1"/>
  <c r="P12" i="1" s="1"/>
  <c r="Q12" i="1" s="1"/>
  <c r="R12" i="1" s="1"/>
  <c r="S12" i="1" s="1"/>
  <c r="T12" i="1" s="1"/>
  <c r="U12" i="1" s="1"/>
  <c r="V12" i="1" s="1"/>
  <c r="M11" i="1"/>
  <c r="N11" i="1" s="1"/>
  <c r="O11" i="1" s="1"/>
  <c r="P11" i="1" s="1"/>
  <c r="Q11" i="1" s="1"/>
  <c r="R11" i="1" s="1"/>
  <c r="S11" i="1" s="1"/>
  <c r="T11" i="1" s="1"/>
  <c r="U11" i="1" s="1"/>
  <c r="V11" i="1" s="1"/>
  <c r="K11" i="1"/>
  <c r="L11" i="1" s="1"/>
  <c r="K10" i="1"/>
  <c r="L10" i="1" s="1"/>
  <c r="M10" i="1" s="1"/>
  <c r="N10" i="1" s="1"/>
  <c r="O10" i="1" s="1"/>
  <c r="P10" i="1" s="1"/>
  <c r="Q10" i="1" s="1"/>
  <c r="R10" i="1" s="1"/>
  <c r="S10" i="1" s="1"/>
  <c r="T10" i="1" s="1"/>
  <c r="U10" i="1" s="1"/>
  <c r="V10" i="1" s="1"/>
  <c r="K9" i="1"/>
  <c r="K26" i="1" l="1"/>
  <c r="L83" i="1"/>
  <c r="L121" i="1"/>
  <c r="K156" i="1"/>
  <c r="L99" i="1"/>
  <c r="M99" i="1" s="1"/>
  <c r="N99" i="1" s="1"/>
  <c r="O99" i="1" s="1"/>
  <c r="P99" i="1" s="1"/>
  <c r="Q99" i="1" s="1"/>
  <c r="R99" i="1" s="1"/>
  <c r="S99" i="1" s="1"/>
  <c r="T99" i="1" s="1"/>
  <c r="U99" i="1" s="1"/>
  <c r="V99" i="1" s="1"/>
  <c r="L108" i="1"/>
  <c r="L112" i="1" s="1"/>
  <c r="K42" i="1"/>
  <c r="K147" i="1"/>
  <c r="L37" i="1"/>
  <c r="K36" i="1"/>
  <c r="L27" i="1"/>
  <c r="L42" i="1"/>
  <c r="M37" i="1"/>
  <c r="K18" i="1"/>
  <c r="L9" i="1"/>
  <c r="J157" i="1"/>
  <c r="L26" i="1"/>
  <c r="M19" i="1"/>
  <c r="K78" i="1"/>
  <c r="L43" i="1"/>
  <c r="K96" i="1"/>
  <c r="L89" i="1"/>
  <c r="L102" i="1"/>
  <c r="M97" i="1"/>
  <c r="K137" i="1"/>
  <c r="L125" i="1"/>
  <c r="K82" i="1"/>
  <c r="L79" i="1"/>
  <c r="L88" i="1"/>
  <c r="M83" i="1"/>
  <c r="K107" i="1"/>
  <c r="L103" i="1"/>
  <c r="K120" i="1"/>
  <c r="L113" i="1"/>
  <c r="L147" i="1"/>
  <c r="M138" i="1"/>
  <c r="L124" i="1"/>
  <c r="M121" i="1"/>
  <c r="K149" i="1"/>
  <c r="L148" i="1"/>
  <c r="L150" i="1"/>
  <c r="M108" i="1" l="1"/>
  <c r="M112" i="1" s="1"/>
  <c r="K157" i="1"/>
  <c r="L149" i="1"/>
  <c r="M148" i="1"/>
  <c r="M124" i="1"/>
  <c r="N121" i="1"/>
  <c r="N138" i="1"/>
  <c r="M147" i="1"/>
  <c r="L120" i="1"/>
  <c r="M113" i="1"/>
  <c r="L107" i="1"/>
  <c r="M103" i="1"/>
  <c r="M88" i="1"/>
  <c r="N83" i="1"/>
  <c r="L82" i="1"/>
  <c r="M79" i="1"/>
  <c r="L137" i="1"/>
  <c r="M125" i="1"/>
  <c r="N97" i="1"/>
  <c r="M102" i="1"/>
  <c r="L96" i="1"/>
  <c r="M89" i="1"/>
  <c r="L78" i="1"/>
  <c r="M43" i="1"/>
  <c r="M26" i="1"/>
  <c r="N19" i="1"/>
  <c r="L156" i="1"/>
  <c r="M150" i="1"/>
  <c r="L18" i="1"/>
  <c r="M9" i="1"/>
  <c r="N37" i="1"/>
  <c r="M42" i="1"/>
  <c r="L36" i="1"/>
  <c r="M27" i="1"/>
  <c r="N108" i="1" l="1"/>
  <c r="N42" i="1"/>
  <c r="O37" i="1"/>
  <c r="L157" i="1"/>
  <c r="N102" i="1"/>
  <c r="O97" i="1"/>
  <c r="N147" i="1"/>
  <c r="O138" i="1"/>
  <c r="M36" i="1"/>
  <c r="N27" i="1"/>
  <c r="M18" i="1"/>
  <c r="N9" i="1"/>
  <c r="M156" i="1"/>
  <c r="N150" i="1"/>
  <c r="N26" i="1"/>
  <c r="O19" i="1"/>
  <c r="N43" i="1"/>
  <c r="M78" i="1"/>
  <c r="M96" i="1"/>
  <c r="N89" i="1"/>
  <c r="M137" i="1"/>
  <c r="N125" i="1"/>
  <c r="M82" i="1"/>
  <c r="N79" i="1"/>
  <c r="N88" i="1"/>
  <c r="O83" i="1"/>
  <c r="M107" i="1"/>
  <c r="N103" i="1"/>
  <c r="N112" i="1"/>
  <c r="O108" i="1"/>
  <c r="M120" i="1"/>
  <c r="N113" i="1"/>
  <c r="N124" i="1"/>
  <c r="O121" i="1"/>
  <c r="M149" i="1"/>
  <c r="N148" i="1"/>
  <c r="N149" i="1" l="1"/>
  <c r="O148" i="1"/>
  <c r="P121" i="1"/>
  <c r="O124" i="1"/>
  <c r="N120" i="1"/>
  <c r="O113" i="1"/>
  <c r="O112" i="1"/>
  <c r="P108" i="1"/>
  <c r="N107" i="1"/>
  <c r="O103" i="1"/>
  <c r="P83" i="1"/>
  <c r="O88" i="1"/>
  <c r="N82" i="1"/>
  <c r="O79" i="1"/>
  <c r="N137" i="1"/>
  <c r="O125" i="1"/>
  <c r="N96" i="1"/>
  <c r="O89" i="1"/>
  <c r="P19" i="1"/>
  <c r="O26" i="1"/>
  <c r="N156" i="1"/>
  <c r="O150" i="1"/>
  <c r="N18" i="1"/>
  <c r="O9" i="1"/>
  <c r="N36" i="1"/>
  <c r="O27" i="1"/>
  <c r="O147" i="1"/>
  <c r="P138" i="1"/>
  <c r="O102" i="1"/>
  <c r="P97" i="1"/>
  <c r="N78" i="1"/>
  <c r="O43" i="1"/>
  <c r="M157" i="1"/>
  <c r="O42" i="1"/>
  <c r="P37" i="1"/>
  <c r="P42" i="1" l="1"/>
  <c r="Q37" i="1"/>
  <c r="N157" i="1"/>
  <c r="P26" i="1"/>
  <c r="Q19" i="1"/>
  <c r="P88" i="1"/>
  <c r="Q83" i="1"/>
  <c r="P124" i="1"/>
  <c r="Q121" i="1"/>
  <c r="O78" i="1"/>
  <c r="P43" i="1"/>
  <c r="P102" i="1"/>
  <c r="Q97" i="1"/>
  <c r="P147" i="1"/>
  <c r="Q138" i="1"/>
  <c r="O36" i="1"/>
  <c r="P27" i="1"/>
  <c r="O18" i="1"/>
  <c r="P9" i="1"/>
  <c r="O156" i="1"/>
  <c r="P150" i="1"/>
  <c r="O96" i="1"/>
  <c r="P89" i="1"/>
  <c r="O137" i="1"/>
  <c r="P125" i="1"/>
  <c r="O82" i="1"/>
  <c r="P79" i="1"/>
  <c r="O107" i="1"/>
  <c r="P103" i="1"/>
  <c r="P112" i="1"/>
  <c r="Q108" i="1"/>
  <c r="O120" i="1"/>
  <c r="P113" i="1"/>
  <c r="O149" i="1"/>
  <c r="P148" i="1"/>
  <c r="P149" i="1" l="1"/>
  <c r="Q148" i="1"/>
  <c r="P120" i="1"/>
  <c r="Q113" i="1"/>
  <c r="Q112" i="1"/>
  <c r="R108" i="1"/>
  <c r="P107" i="1"/>
  <c r="Q103" i="1"/>
  <c r="P82" i="1"/>
  <c r="Q79" i="1"/>
  <c r="P137" i="1"/>
  <c r="Q125" i="1"/>
  <c r="P96" i="1"/>
  <c r="Q89" i="1"/>
  <c r="P156" i="1"/>
  <c r="Q150" i="1"/>
  <c r="P18" i="1"/>
  <c r="Q9" i="1"/>
  <c r="P36" i="1"/>
  <c r="Q27" i="1"/>
  <c r="Q147" i="1"/>
  <c r="R138" i="1"/>
  <c r="R97" i="1"/>
  <c r="Q102" i="1"/>
  <c r="P78" i="1"/>
  <c r="Q43" i="1"/>
  <c r="Q124" i="1"/>
  <c r="R121" i="1"/>
  <c r="Q88" i="1"/>
  <c r="R83" i="1"/>
  <c r="Q26" i="1"/>
  <c r="R19" i="1"/>
  <c r="O157" i="1"/>
  <c r="R37" i="1"/>
  <c r="Q42" i="1"/>
  <c r="R102" i="1" l="1"/>
  <c r="S97" i="1"/>
  <c r="P157" i="1"/>
  <c r="R42" i="1"/>
  <c r="S37" i="1"/>
  <c r="R26" i="1"/>
  <c r="S19" i="1"/>
  <c r="R88" i="1"/>
  <c r="S83" i="1"/>
  <c r="R124" i="1"/>
  <c r="S121" i="1"/>
  <c r="R43" i="1"/>
  <c r="Q78" i="1"/>
  <c r="R147" i="1"/>
  <c r="S138" i="1"/>
  <c r="Q36" i="1"/>
  <c r="R27" i="1"/>
  <c r="Q18" i="1"/>
  <c r="R9" i="1"/>
  <c r="Q156" i="1"/>
  <c r="R150" i="1"/>
  <c r="Q96" i="1"/>
  <c r="R89" i="1"/>
  <c r="Q137" i="1"/>
  <c r="R125" i="1"/>
  <c r="Q82" i="1"/>
  <c r="R79" i="1"/>
  <c r="Q107" i="1"/>
  <c r="R103" i="1"/>
  <c r="R112" i="1"/>
  <c r="S108" i="1"/>
  <c r="Q120" i="1"/>
  <c r="R113" i="1"/>
  <c r="Q149" i="1"/>
  <c r="R148" i="1"/>
  <c r="R149" i="1" l="1"/>
  <c r="S148" i="1"/>
  <c r="R120" i="1"/>
  <c r="S113" i="1"/>
  <c r="S112" i="1"/>
  <c r="T108" i="1"/>
  <c r="R107" i="1"/>
  <c r="S103" i="1"/>
  <c r="R82" i="1"/>
  <c r="S79" i="1"/>
  <c r="R137" i="1"/>
  <c r="S125" i="1"/>
  <c r="R96" i="1"/>
  <c r="S89" i="1"/>
  <c r="R156" i="1"/>
  <c r="S150" i="1"/>
  <c r="R18" i="1"/>
  <c r="S9" i="1"/>
  <c r="R36" i="1"/>
  <c r="S27" i="1"/>
  <c r="S147" i="1"/>
  <c r="T138" i="1"/>
  <c r="T121" i="1"/>
  <c r="S124" i="1"/>
  <c r="T83" i="1"/>
  <c r="S88" i="1"/>
  <c r="T19" i="1"/>
  <c r="S26" i="1"/>
  <c r="S42" i="1"/>
  <c r="T37" i="1"/>
  <c r="Q157" i="1"/>
  <c r="R78" i="1"/>
  <c r="S43" i="1"/>
  <c r="S102" i="1"/>
  <c r="T97" i="1"/>
  <c r="T102" i="1" l="1"/>
  <c r="U97" i="1"/>
  <c r="S78" i="1"/>
  <c r="T43" i="1"/>
  <c r="T26" i="1"/>
  <c r="U19" i="1"/>
  <c r="T88" i="1"/>
  <c r="U83" i="1"/>
  <c r="T124" i="1"/>
  <c r="U121" i="1"/>
  <c r="R157" i="1"/>
  <c r="T42" i="1"/>
  <c r="U37" i="1"/>
  <c r="T147" i="1"/>
  <c r="U138" i="1"/>
  <c r="S36" i="1"/>
  <c r="T27" i="1"/>
  <c r="S18" i="1"/>
  <c r="T9" i="1"/>
  <c r="S156" i="1"/>
  <c r="T150" i="1"/>
  <c r="S96" i="1"/>
  <c r="T89" i="1"/>
  <c r="S137" i="1"/>
  <c r="T125" i="1"/>
  <c r="S82" i="1"/>
  <c r="T79" i="1"/>
  <c r="S107" i="1"/>
  <c r="T103" i="1"/>
  <c r="T112" i="1"/>
  <c r="U108" i="1"/>
  <c r="S120" i="1"/>
  <c r="T113" i="1"/>
  <c r="S149" i="1"/>
  <c r="T148" i="1"/>
  <c r="T149" i="1" l="1"/>
  <c r="U148" i="1"/>
  <c r="T120" i="1"/>
  <c r="U113" i="1"/>
  <c r="U112" i="1"/>
  <c r="V108" i="1"/>
  <c r="V112" i="1" s="1"/>
  <c r="T107" i="1"/>
  <c r="U103" i="1"/>
  <c r="T82" i="1"/>
  <c r="U79" i="1"/>
  <c r="T137" i="1"/>
  <c r="U125" i="1"/>
  <c r="T96" i="1"/>
  <c r="U89" i="1"/>
  <c r="T156" i="1"/>
  <c r="U150" i="1"/>
  <c r="T18" i="1"/>
  <c r="U9" i="1"/>
  <c r="T36" i="1"/>
  <c r="U27" i="1"/>
  <c r="V138" i="1"/>
  <c r="V147" i="1" s="1"/>
  <c r="U147" i="1"/>
  <c r="V37" i="1"/>
  <c r="V42" i="1" s="1"/>
  <c r="U42" i="1"/>
  <c r="S157" i="1"/>
  <c r="U124" i="1"/>
  <c r="V121" i="1"/>
  <c r="V124" i="1" s="1"/>
  <c r="U88" i="1"/>
  <c r="V83" i="1"/>
  <c r="V88" i="1" s="1"/>
  <c r="U26" i="1"/>
  <c r="V19" i="1"/>
  <c r="V26" i="1" s="1"/>
  <c r="T78" i="1"/>
  <c r="U43" i="1"/>
  <c r="V97" i="1"/>
  <c r="V102" i="1" s="1"/>
  <c r="U102" i="1"/>
  <c r="V43" i="1" l="1"/>
  <c r="V78" i="1" s="1"/>
  <c r="U78" i="1"/>
  <c r="T157" i="1"/>
  <c r="U36" i="1"/>
  <c r="V27" i="1"/>
  <c r="V36" i="1" s="1"/>
  <c r="U18" i="1"/>
  <c r="V9" i="1"/>
  <c r="V18" i="1" s="1"/>
  <c r="U156" i="1"/>
  <c r="V150" i="1"/>
  <c r="V156" i="1" s="1"/>
  <c r="U96" i="1"/>
  <c r="V89" i="1"/>
  <c r="V96" i="1" s="1"/>
  <c r="U137" i="1"/>
  <c r="V125" i="1"/>
  <c r="V137" i="1" s="1"/>
  <c r="U82" i="1"/>
  <c r="V79" i="1"/>
  <c r="V82" i="1" s="1"/>
  <c r="U107" i="1"/>
  <c r="V103" i="1"/>
  <c r="V107" i="1" s="1"/>
  <c r="U120" i="1"/>
  <c r="V113" i="1"/>
  <c r="V120" i="1" s="1"/>
  <c r="U149" i="1"/>
  <c r="V148" i="1"/>
  <c r="V149" i="1" s="1"/>
  <c r="V157" i="1" l="1"/>
  <c r="U157" i="1"/>
</calcChain>
</file>

<file path=xl/sharedStrings.xml><?xml version="1.0" encoding="utf-8"?>
<sst xmlns="http://schemas.openxmlformats.org/spreadsheetml/2006/main" count="858" uniqueCount="295">
  <si>
    <t>FUENTE DE FINANCIAMIENTO</t>
  </si>
  <si>
    <t>PROYECTO PROCESO</t>
  </si>
  <si>
    <t>UNIDAD ADMINISTRATIVA /RESPONSABLE</t>
  </si>
  <si>
    <t>TIPO DE GASTO</t>
  </si>
  <si>
    <t>PARTIDA CONTABLE ESPECIFICA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</si>
  <si>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</si>
  <si>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</si>
  <si>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</si>
  <si>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</si>
  <si>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</si>
  <si>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</si>
  <si>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</si>
  <si>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</si>
  <si>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</si>
  <si>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</si>
  <si>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</si>
  <si>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</si>
  <si>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CLAVE </t>
  </si>
  <si>
    <t>CONCEPTO</t>
  </si>
  <si>
    <t>CLAVE</t>
  </si>
  <si>
    <t>RECURSOS MUNICIPALES</t>
  </si>
  <si>
    <t>R01</t>
  </si>
  <si>
    <t>RECOPILACION CONTROL Y MANEJO DE INFORMACION OPORTUNA,GENERACION DE DOCUMENTOS PARA DIFERENTES AMBITOS DE APLICACIÓN Y CAPACITACION PARA EL PERSONAL ADMINISTRATIVO</t>
  </si>
  <si>
    <t>DIRECCION GENERAL</t>
  </si>
  <si>
    <t>CORRIENTE</t>
  </si>
  <si>
    <t>MATERIALES,UTILES DE IMPRESIÓN Y REPRODUCCION</t>
  </si>
  <si>
    <t>MATERIALES, UTILES Y EQUIPOS MENORES DE OFICINA</t>
  </si>
  <si>
    <t>MATERIALES,UTILES,EQUIPO Y BIENES</t>
  </si>
  <si>
    <t>PRODUCTOS ALIMENTICIOS PARA PERSONAS</t>
  </si>
  <si>
    <t>SERVICIOS DE APOYO ADMINISTRATIVO,FOTOCOPIADO E IMPRESIÓN</t>
  </si>
  <si>
    <t>COMBUSTIBLES</t>
  </si>
  <si>
    <t>IMPRESIONES Y PUBLICACIONES OFICIALES</t>
  </si>
  <si>
    <t>VIATICOS EN EL PAIS</t>
  </si>
  <si>
    <t>AYUDAS DIVERSAS</t>
  </si>
  <si>
    <t>TOTAL PRESUPUESTADO</t>
  </si>
  <si>
    <t>R02</t>
  </si>
  <si>
    <t>GASTOS DE REPRESENTACION, JUNTAS DE TRABAJO,ASISTENCIA A CEREMONIAS OFICIALES DENTRO Y FUERA DEL MUNICIPIO Y APLICACIÓN DE CONTRATOS, ACUERDOS Y CONVENIOS</t>
  </si>
  <si>
    <t>SERVICIO DE ENERGIA ELECTRICA</t>
  </si>
  <si>
    <t>SERVICIO TELEFONICO TRADICIONAL</t>
  </si>
  <si>
    <t>SERVICIO DE TELEFONICA CELULAR</t>
  </si>
  <si>
    <t>ARRENDAMIENTO DE EDIFICIOS LOCALES</t>
  </si>
  <si>
    <t>OTROS SERVICIOS DE TRASLADO Y HOSPEDAJE</t>
  </si>
  <si>
    <t>GASTOS DE ORDEN SOCIAL Y CULTURAL</t>
  </si>
  <si>
    <t>R03</t>
  </si>
  <si>
    <t>COORDINACION, PARTICIPACION,FESTEJO Y CELEBRACION DE EVENTOS CULTURALES Y SOCIALES DENTRO Y FUERA DEL MUNICIPIO</t>
  </si>
  <si>
    <t>PROMOCION SOCIAL</t>
  </si>
  <si>
    <t>OTROS MATERIALES Y ARTICULOS DE CONSTRUCCION Y REPARACION</t>
  </si>
  <si>
    <t>PRODUCTOS TEXTILES</t>
  </si>
  <si>
    <t>OTROS ARRENDAMIENTOS</t>
  </si>
  <si>
    <t>PREMIOS Y RECOMPENSAS,ESTIMULOS Y AYUDAS CULTURALES Y SOCIALES</t>
  </si>
  <si>
    <t>DONATIVO A INSTITUCIONES SIN FINES DE LUCRO</t>
  </si>
  <si>
    <t>R04</t>
  </si>
  <si>
    <t>DIFUSION DE PROYECTOS PROGRAMAS EN REDES VIVAS SOCIALES DE COMUNICACIÓN Y DISTRIBUCION DE DISEÑOS PUBLICITARIOS</t>
  </si>
  <si>
    <t>COMUNICACIÓN SOCIAL</t>
  </si>
  <si>
    <t>MATERIALES Y UTILES DE IMPRESIÓN Y REPRODUCCION</t>
  </si>
  <si>
    <t>MATERIAL ELECTRICO Y ELECTRONICO</t>
  </si>
  <si>
    <t>R05</t>
  </si>
  <si>
    <t>OPTIMIZACION DE LOS RECURSOS HUMANOS,FINANCIEROS,ECONOMICOS-FISCALES Y MATERIALES Y CONSERVACION DE LOS BIENES PATRIMONIALES</t>
  </si>
  <si>
    <t>SUELDOS AL PERSONAL DE CONFIANZA</t>
  </si>
  <si>
    <t>PRIMA VACACIONAL Y DOMINICAL</t>
  </si>
  <si>
    <t>AGUINALDO O GRATIFICACION DE FIN DE AÑO</t>
  </si>
  <si>
    <t>PREVISION MULTIPLE</t>
  </si>
  <si>
    <t>MATERIALES,UTILES Y EQUIPOS MENORES DE OFICINA</t>
  </si>
  <si>
    <t>MATERIALES UTILES, EQUIPOS Y BIENES PROGRAMATICOS PARA EL PROCESAMIENTO EN TECNOLOGIAS DE LA INFORMACION Y COMUNICACIONES</t>
  </si>
  <si>
    <t>MATERIAL DE LIMPIEZA</t>
  </si>
  <si>
    <t>CEMENTO Y PRODUCTOS DE CONCRETO</t>
  </si>
  <si>
    <t>CAL,YESOS Y PRODUCTOS DE YESO</t>
  </si>
  <si>
    <t>MADERA Y PRODUCTOS DE MADERA</t>
  </si>
  <si>
    <t>ARTICULOS METALICOS PARA LA CONSTRUCCION</t>
  </si>
  <si>
    <t>MATERIALES COMPLEMENTARIOS</t>
  </si>
  <si>
    <t>LUBRICANTES Y ADITIVOS</t>
  </si>
  <si>
    <t>REFACCIONES Y ACCESORIOS MENORES DE EDIFICIOS</t>
  </si>
  <si>
    <t>REFACCIONES Y ACCESORIOS MENORES DE MOBILIARIO Y EQUIPO DE ADMINISTRACION,EDUCACIONAL Y RECREATIVO</t>
  </si>
  <si>
    <t>REFACCIONES Y ACCESORIOS MENORES DE EQUIPO DE COMPUTO Y TECNOLOGIAS DE LA INFORMACION</t>
  </si>
  <si>
    <t>SERVICIOS LEGALES DE CONTABILIDAD</t>
  </si>
  <si>
    <t>SERVICIOS FINANCIEROS Y BANCARIOS</t>
  </si>
  <si>
    <t>SEGURO DE BIENES PATRIMONIALES</t>
  </si>
  <si>
    <t>CONSERVACION Y MANTENIMIENTO MENOR DE INMUEBLES</t>
  </si>
  <si>
    <t>INSTALACION,REPARACION,MANTENIMIENTO Y CONSERVACION DE MOBILIARIO Y EQUIPO DE ADMINISTRACION,EDUCACIONAL Y RECREATIVO</t>
  </si>
  <si>
    <t>REPARACION Y MANTENIMIENTO DE VEHICULOS TERRESTRES,AEREOS,MARITIMOS ACUESTRES Y FLUVIALES</t>
  </si>
  <si>
    <t>INSTALACION,REPARACION Y MANTENIMIENTO DE MAQUINARIA,OTROS EQUIPOS Y HERRAMIENTAS</t>
  </si>
  <si>
    <t>IMPUESTOS Y DERECHOS</t>
  </si>
  <si>
    <t>IMPUESTO SOBRE NOMINAS</t>
  </si>
  <si>
    <t>MOBILIARIO Y EQUIPO  DE ADMINISTRACION</t>
  </si>
  <si>
    <t>CAPITAL</t>
  </si>
  <si>
    <t>EQUIPO DE COMPUTO Y DE TECNOLOGIAS DE LA INFORMACION BIENES PROGRAMATICOS</t>
  </si>
  <si>
    <t>R06</t>
  </si>
  <si>
    <t>COADYUGAR A LA GENERACION DE LA ARMONIZACION CONTABLE,LEY DE TRANSPARENCIA Y RENDICION DE LA CUENTA PUBLICA</t>
  </si>
  <si>
    <t>CONTABILIDAD</t>
  </si>
  <si>
    <t>MATERIAL Y UTILES DE IMPRESIÓN Y REPRODUCCION</t>
  </si>
  <si>
    <t>MATERIAL IMPRESO E INFORMACION DIGITAL</t>
  </si>
  <si>
    <t>R07</t>
  </si>
  <si>
    <t>ASESORIAS JURIDICAS,DEFENSA CONTRA LA VIOLENCIA INTRAFAMILIAR Y VALORACIONES PSICOLOGICAS</t>
  </si>
  <si>
    <t>PROCURADURIA AUXILIAR DE LA DEFENSA DEL MENOR , LA MUJER Y LA FAMILIA.</t>
  </si>
  <si>
    <t>MATERIALES Y UTILES DE IMPRESIÓN Y REPRODUCIION</t>
  </si>
  <si>
    <t>R08</t>
  </si>
  <si>
    <t>CONSULTAS,VALORACIONES MEDICAS Y APOYOS GENERALES Y COORDINACION CON PROGRAMAS ESTATALES DE SALUD</t>
  </si>
  <si>
    <t>COORDINACION DE ASISTENCIA SOCIAL MEDICA</t>
  </si>
  <si>
    <t>MEDICINAS Y PRODUCTOS FARMACEUTICOS</t>
  </si>
  <si>
    <t>MATERIALES , ACCESORIOS Y SUMISTROS MEDICOS</t>
  </si>
  <si>
    <t>BLANCOS Y OTROS PRODUCTOS TEXTILES,EXCEPTO PRENDAS DE VESTIR</t>
  </si>
  <si>
    <t>R09</t>
  </si>
  <si>
    <t>ATENCION GENERAL A PERSONAS CON DISCAPACIDAD Y ENTREGA DE APARATOS ORTOPEDICOS</t>
  </si>
  <si>
    <t>COORDINACION DE LA UNIDAD BASICA DE REHABILITACION</t>
  </si>
  <si>
    <t>MATERIALES,ACCESORIOS Y SUMINISTROS MEDICOS</t>
  </si>
  <si>
    <t>COORDINACION DE PERSONAS CON DISCAPACIDAD</t>
  </si>
  <si>
    <t>R10</t>
  </si>
  <si>
    <t>GESTIONES ANTE INSTITUCIONES EDUCATIVAS,DEPORTIVAS DE SALUD Y NUTRICION ,GENERACION DE AUTOEMPLEO</t>
  </si>
  <si>
    <t>COORDINACION DE DESARROLLO COMUNITARIO</t>
  </si>
  <si>
    <t>ACTIVACION FISICA Y ACTIVIDADES RECREATIVAS PARA LA ATENCION DEL CUIDADO DEL ADULTO MAYOR</t>
  </si>
  <si>
    <t>COORDINACION DE ADULTOS MAYORES</t>
  </si>
  <si>
    <t>UTENSILIOS PARA EL SERVICIO DE ALIMENTACION</t>
  </si>
  <si>
    <t>VESTUARIO Y UNIFORMES</t>
  </si>
  <si>
    <t>R-12</t>
  </si>
  <si>
    <t>TALLERES PRACTICOS DE DIVERSOS TEMAS PREVENTIVOS Y EDUCATIVOS PARA LA ATENCION A MENORES,ADOLESCENTES Y MADRES EMBARAZADAS MENORES DE EDAD</t>
  </si>
  <si>
    <t>COORDINACION DE ATENCION A MENORES Y ADOLESCENTES</t>
  </si>
  <si>
    <t>R-13</t>
  </si>
  <si>
    <t>CONSERVACION,SUPERVISION Y CONTROL PARA EL DESARROLLO DE LOS ESPACIOS DE ALIMENTACION,ENTREGA DE DESPENSAS A PADRON DE BENEFICIARIOS.</t>
  </si>
  <si>
    <t>COORDINACION DE ESPACIOS DE ALIMENTACION</t>
  </si>
  <si>
    <t>SERVICIO DE GAS</t>
  </si>
  <si>
    <t>SERVICIO DE JARDINERIA Y FUMIGACION</t>
  </si>
  <si>
    <t>R14</t>
  </si>
  <si>
    <t>ADMINISTRACION DEL COMEDOR DE LOS ADULTOS MAYORES</t>
  </si>
  <si>
    <t>SERVICIO DE LAVANDERIA Y LIMPIEZA</t>
  </si>
  <si>
    <t>HERRAMIENTAS MENORES</t>
  </si>
  <si>
    <t>R-15</t>
  </si>
  <si>
    <t>DOTACION Y VENTA A BAJO COSTO DE PESCADOS EN CUARESMA</t>
  </si>
  <si>
    <t>R-16</t>
  </si>
  <si>
    <t>ENVIO CONTROL,ORDENACIONY ARCHIVACION CONJUNTA DE INFORMACION DE LAS COORDINACIONES Y CAPACITACION PARA EL PERSONAL ADMINISTRATIVO</t>
  </si>
  <si>
    <t>JEFATURA DEL AREA OPERATIVA</t>
  </si>
  <si>
    <t>MATERIALES,UTILES , EQUIPOS Y BIENES</t>
  </si>
  <si>
    <t>SERVICIO DE APOYO ADMINISTRATIVO,FOTOCOPIADO E IMPRESIÓN</t>
  </si>
  <si>
    <t>OTROS SERVICIOS GENERALES</t>
  </si>
  <si>
    <t>AUTORIZO</t>
  </si>
  <si>
    <t>SERVICIOS PERSONALES</t>
  </si>
  <si>
    <t>MATERIALES Y SUMINISTROS</t>
  </si>
  <si>
    <t>SERVICIOS GENERALES</t>
  </si>
  <si>
    <t>TRANSFERENCIAS ,ASIGNACIONES,SUBSIDIOS Y OTRAS AYUDAS</t>
  </si>
  <si>
    <t>BIENES MUEBLES E INMUEBLES</t>
  </si>
  <si>
    <t>INVERSION PUBLICA</t>
  </si>
  <si>
    <t>INVERSIONES FINANCIERAS Y OTRAS PROVISIONES</t>
  </si>
  <si>
    <t>PARTICIPACIONES Y APORTACIONES</t>
  </si>
  <si>
    <t>DEUDA PUBLICA</t>
  </si>
  <si>
    <t>JEFATURA   DEL   AREA   DE   ADMINISTRACION   Y   FINANZAS</t>
  </si>
  <si>
    <t>RECURSOS    MUNICIPALES</t>
  </si>
  <si>
    <t>PROF. JESUS BERNABE CHI DAMIAN</t>
  </si>
  <si>
    <t>DIRECTOR GENERAL</t>
  </si>
  <si>
    <t>TOTAL PRESUPUESTADO AL AÑO 2023</t>
  </si>
  <si>
    <t>1000</t>
  </si>
  <si>
    <t>REMUNERACIONES AL PERSONAL DE CARÁCTER PERMANENTE</t>
  </si>
  <si>
    <t>1300</t>
  </si>
  <si>
    <t>REMUNERACIONES ADICIONALES Y ESPECIALES</t>
  </si>
  <si>
    <t>2000</t>
  </si>
  <si>
    <t>2100</t>
  </si>
  <si>
    <t>Materiales de administración, emisión de documentos y artículos oficiales</t>
  </si>
  <si>
    <t>2111</t>
  </si>
  <si>
    <t xml:space="preserve">      Materiales, útiles y equipos menores de oficina</t>
  </si>
  <si>
    <t>2121</t>
  </si>
  <si>
    <t xml:space="preserve">      Materiales y útiles de impresión y reproducción</t>
  </si>
  <si>
    <t>2141</t>
  </si>
  <si>
    <t xml:space="preserve">      Materiales, útiles, equipos y bienes informáticos para el procesamiento en tecnologías de la información y comunicaciones</t>
  </si>
  <si>
    <t>2151</t>
  </si>
  <si>
    <t xml:space="preserve">      Material impreso e información digital</t>
  </si>
  <si>
    <t>2161</t>
  </si>
  <si>
    <t xml:space="preserve">      Material de limpieza</t>
  </si>
  <si>
    <t>2200</t>
  </si>
  <si>
    <t>ALIMENTOS Y UTENSILIOS</t>
  </si>
  <si>
    <t>2211</t>
  </si>
  <si>
    <t xml:space="preserve">      Productos alimenticios para personas</t>
  </si>
  <si>
    <t>2231</t>
  </si>
  <si>
    <t xml:space="preserve">      Utensilios para el servicio de alimentación</t>
  </si>
  <si>
    <t>2400</t>
  </si>
  <si>
    <t>MATERIALES Y ARTÍCULOS DE CONSTRUCCIÓN Y DE REPARACIÓN</t>
  </si>
  <si>
    <t>2421</t>
  </si>
  <si>
    <t xml:space="preserve">      Cemento y productos de concreto</t>
  </si>
  <si>
    <t>2431</t>
  </si>
  <si>
    <t xml:space="preserve">      Cal, yeso y productos de yeso</t>
  </si>
  <si>
    <t>2441</t>
  </si>
  <si>
    <t xml:space="preserve">      Madera y productos de madera</t>
  </si>
  <si>
    <t>2461</t>
  </si>
  <si>
    <t xml:space="preserve">      Material eléctrico y electrónico</t>
  </si>
  <si>
    <t>2471</t>
  </si>
  <si>
    <t xml:space="preserve">      Artículos metálicos para la construcción</t>
  </si>
  <si>
    <t>2482</t>
  </si>
  <si>
    <t xml:space="preserve">      Materiales complementarios</t>
  </si>
  <si>
    <t>2491</t>
  </si>
  <si>
    <t xml:space="preserve">      Otros materiales y artículos de construcción y reparación</t>
  </si>
  <si>
    <t>2500</t>
  </si>
  <si>
    <t>Productos químicos, farmacéuticos y de laboratorio</t>
  </si>
  <si>
    <t>2511</t>
  </si>
  <si>
    <t>2531</t>
  </si>
  <si>
    <t>2541</t>
  </si>
  <si>
    <t>2600</t>
  </si>
  <si>
    <t>COMBUSTIBLES, LUBRICANTES Y ADITIVOS</t>
  </si>
  <si>
    <t>2610</t>
  </si>
  <si>
    <t>2611</t>
  </si>
  <si>
    <t xml:space="preserve">      Combustibles</t>
  </si>
  <si>
    <t xml:space="preserve">      Lubricantes y aditivos</t>
  </si>
  <si>
    <t>VESTUARIO, BLANCOS, PRENDAS DE PROTECCIÓN Y ARTÍCULOS DEPORTIVOS</t>
  </si>
  <si>
    <t xml:space="preserve">      Blancos y otros productos textiles, excepto prendas de vestir</t>
  </si>
  <si>
    <t>HERRAMIENTAS, REFACCIONES Y ACCESORIOS MENORES</t>
  </si>
  <si>
    <t>2911</t>
  </si>
  <si>
    <t xml:space="preserve">      Herramientas menores</t>
  </si>
  <si>
    <t xml:space="preserve">  Refacciones y accesorios menores de edificios</t>
  </si>
  <si>
    <t>2921</t>
  </si>
  <si>
    <t xml:space="preserve">  Refacciones y accesorios menores de mobiliario y equipo de administración, educacional y recreativo</t>
  </si>
  <si>
    <t>2931</t>
  </si>
  <si>
    <t xml:space="preserve">  Refacciones y accesorios menores de equipo de cómputo y tecnologías de la información</t>
  </si>
  <si>
    <t>2941</t>
  </si>
  <si>
    <t>SERVICIOS BÁSICOS</t>
  </si>
  <si>
    <t xml:space="preserve">  Energía eléctrica</t>
  </si>
  <si>
    <t>3111</t>
  </si>
  <si>
    <t xml:space="preserve">  Gas</t>
  </si>
  <si>
    <t>3121</t>
  </si>
  <si>
    <t xml:space="preserve">  Telefonia Tradicional</t>
  </si>
  <si>
    <t>3141</t>
  </si>
  <si>
    <t xml:space="preserve">  Telefonia celular</t>
  </si>
  <si>
    <t>3151</t>
  </si>
  <si>
    <t>SERVICIOS DE ARRENDAMIENTO</t>
  </si>
  <si>
    <t xml:space="preserve">      Arrendamiento de edificios y Locales</t>
  </si>
  <si>
    <t xml:space="preserve">      Otros arrendamientos</t>
  </si>
  <si>
    <t>SERVICIOS PROFESIONALES, CIENTÍFICOS, TÉCNICOS Y OTROS SERVICIOS</t>
  </si>
  <si>
    <t xml:space="preserve">      Servicios legales, de contabilidad, auditoría y relacionados</t>
  </si>
  <si>
    <t xml:space="preserve">      Servicios de apoyo administrativo, fotocopiado e impresión</t>
  </si>
  <si>
    <t>SERVICIOS FINANCIEROS, BANCARIOS Y COMERCIALES</t>
  </si>
  <si>
    <t xml:space="preserve">  Servicios financieros y bancarios</t>
  </si>
  <si>
    <t xml:space="preserve">      Seguro de bienes patrimoniales</t>
  </si>
  <si>
    <t>SERVICIOS DE INSTALACIÓN, REPARACIÓN, MANTENIMIENTO Y CONSERVACIÓN</t>
  </si>
  <si>
    <t xml:space="preserve">      Instalación, reparación, mantenimiento y conservación de mobiliario y equipo de administración, educacional  y recreativo</t>
  </si>
  <si>
    <t xml:space="preserve">  Reparación y mantenimiento de equipo de transporte</t>
  </si>
  <si>
    <t xml:space="preserve">      Instalación, reparación y mantenimiento de maquinaria, otros equipos y herramienta</t>
  </si>
  <si>
    <t xml:space="preserve">      Servicios de lavandería, limpieza y manejo de desechos</t>
  </si>
  <si>
    <t xml:space="preserve">  Servicios de jardinería y fumigación</t>
  </si>
  <si>
    <t>SERVICIOS DE COMUNICACIÓN SOCIAL Y PUBLICIDAD</t>
  </si>
  <si>
    <t xml:space="preserve">      Impresiones y Publicaciones Oficiales</t>
  </si>
  <si>
    <t>Servicios de traslado y viáticos</t>
  </si>
  <si>
    <t xml:space="preserve">      Viáticos en el país</t>
  </si>
  <si>
    <t xml:space="preserve">  Otros servicios de traslado y hospedaje</t>
  </si>
  <si>
    <t>SERVICIOS OFICIALES</t>
  </si>
  <si>
    <t xml:space="preserve">      Gastos de orden social y cultural</t>
  </si>
  <si>
    <t xml:space="preserve">  Impuestos y derechos</t>
  </si>
  <si>
    <t xml:space="preserve">      Impuestos sobre nóminas</t>
  </si>
  <si>
    <t xml:space="preserve">  Otros servicios generales</t>
  </si>
  <si>
    <t>4000</t>
  </si>
  <si>
    <t>AYUDAS SOCIALES</t>
  </si>
  <si>
    <t xml:space="preserve">      Ayudas diversas</t>
  </si>
  <si>
    <t xml:space="preserve">      Premios, recompensas, estímulos y ayudas culturales y sociales</t>
  </si>
  <si>
    <t>DONATIVOS</t>
  </si>
  <si>
    <t xml:space="preserve">      Donativos a instituciones sin fines de lucro</t>
  </si>
  <si>
    <t>BIENES MUEBLES, INMUEBLES E INTANGIBLES</t>
  </si>
  <si>
    <t>MOBILIARIO Y EQUIPO DE ADMINISTRACIÓN</t>
  </si>
  <si>
    <t xml:space="preserve">  Equipo de cómputo y de tecnologías de la información</t>
  </si>
  <si>
    <t/>
  </si>
  <si>
    <t>CAPITULO</t>
  </si>
  <si>
    <t>DESCRIPCIÓN DEL CAPITULO</t>
  </si>
  <si>
    <t>PARTIDA</t>
  </si>
  <si>
    <t>DESCRIPCIÓN DE LA PARTIDA</t>
  </si>
  <si>
    <t>TRANSFERENCIAS, ASIGNACIONES, SUBSIDIOS Y OTRAS AYUDAS.</t>
  </si>
  <si>
    <t xml:space="preserve">TIPO DE PROCEDIMIENTO </t>
  </si>
  <si>
    <t>VALOR ESTIMADO</t>
  </si>
  <si>
    <t>TIPO DE PROCEDIMIENTO</t>
  </si>
  <si>
    <t>FECHA PROGRAMADA PARA ADQUISICION O CONTRATACIÓN</t>
  </si>
  <si>
    <t>FECHA PROGRAMADA PARA ADQUISICION  O CONTRATACIÓN</t>
  </si>
  <si>
    <t>ENERO-MARZO</t>
  </si>
  <si>
    <t>TOTAL CAPITULO</t>
  </si>
  <si>
    <t xml:space="preserve">Materiales, accesorios y suministros médicos </t>
  </si>
  <si>
    <t>Productos quimicos básicos</t>
  </si>
  <si>
    <t>Medicinas y productos farmacéuticos</t>
  </si>
  <si>
    <t>Vestuarios y uniformes</t>
  </si>
  <si>
    <t>Productos textiles</t>
  </si>
  <si>
    <t>ABRIL-JUNIO</t>
  </si>
  <si>
    <t>JULIO-SEPTIEMBRE</t>
  </si>
  <si>
    <t>OCTUBRE-DICIEMBRE</t>
  </si>
  <si>
    <t>AABRIL-JUNIO</t>
  </si>
  <si>
    <t>ABRIL JUNIO</t>
  </si>
  <si>
    <t>AD</t>
  </si>
  <si>
    <t>TOTAL DEL CAPITULO</t>
  </si>
  <si>
    <r>
      <t>T</t>
    </r>
    <r>
      <rPr>
        <b/>
        <sz val="9"/>
        <color indexed="8"/>
        <rFont val="Arial"/>
        <family val="2"/>
      </rPr>
      <t>OTAL DEL CAPITULO</t>
    </r>
  </si>
  <si>
    <t>IMPORTE EN PESOS</t>
  </si>
  <si>
    <t>ADJUDICACIÓN DIRECTA</t>
  </si>
  <si>
    <t>CONCURSO POR INVITACIÓN</t>
  </si>
  <si>
    <t xml:space="preserve">LICITACIÓN PÚBLICA </t>
  </si>
  <si>
    <t>EN ADELANTE</t>
  </si>
  <si>
    <t>MINIMO</t>
  </si>
  <si>
    <t>MAXIMO</t>
  </si>
  <si>
    <t>MONTOS MÁXIMOS AUTORIZADOS A PARTIR DEL 01 ENERO DE 2023</t>
  </si>
  <si>
    <t>DE CONFORMIDAD CON LOS ARTICULOS 23 Y 33 DE LA LEY DE ADQUISICIONES, ARRENDAMIENTOS Y PRESTACIÓN DE SERVICIOS RELACIONADOS CON BIENES MUEBLES DEL ESTADO DE CAMPECHE LOS MONTOS MAXIMOS DE CONTRATACIÓN POR ADJUDICACIÓN DIRECTA, POR INVITACIÓN Y POR LICITACIÓN DURANTE EL EJERCICIO FISCAL 2023, QUEDARAN SUJETAS A LOS LINEAMIENTOS ANTES ESTABLECIDOS.</t>
  </si>
  <si>
    <t>ELABORÓ</t>
  </si>
  <si>
    <t>AUTORIZÓ</t>
  </si>
  <si>
    <t>ING. LAURA OLIVIA CETZ PAT</t>
  </si>
  <si>
    <t>JEFE DE ADMINISTRACIÓN Y FINANZAS</t>
  </si>
  <si>
    <t>PROFR. JESUS BERNABÉ CHI DAMIAN</t>
  </si>
  <si>
    <t xml:space="preserve">DIRECTOR GENERAL </t>
  </si>
  <si>
    <t xml:space="preserve">ok </t>
  </si>
  <si>
    <t>ANUAL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</si>
</sst>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6"/>
      <name val="Arial"/>
      <family val="2"/>
    </font>
    <font>
      <i/>
      <sz val="6"/>
      <name val="Arial"/>
      <family val="2"/>
    </font>
    <font>
      <u/>
      <sz val="6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u/>
      <sz val="5"/>
      <name val="Arial"/>
      <family val="2"/>
    </font>
    <font>
      <u/>
      <sz val="8"/>
      <name val="Arial"/>
      <family val="2"/>
    </font>
    <font>
      <u val="singleAccounting"/>
      <sz val="6"/>
      <name val="Arial"/>
      <family val="2"/>
    </font>
    <font>
      <sz val="8"/>
      <name val="Arial"/>
      <family val="2"/>
    </font>
    <font>
      <u/>
      <sz val="9"/>
      <name val="Arial"/>
      <family val="2"/>
    </font>
    <font>
      <sz val="9"/>
      <name val="Arial"/>
      <family val="2"/>
    </font>
    <font>
      <b/>
      <sz val="6"/>
      <color theme="4" tint="-0.499984740745262"/>
      <name val="Arial"/>
      <family val="2"/>
    </font>
    <font>
      <sz val="6"/>
      <color theme="4" tint="-0.499984740745262"/>
      <name val="Arial"/>
      <family val="2"/>
    </font>
    <font>
      <b/>
      <sz val="6"/>
      <color theme="5" tint="-0.499984740745262"/>
      <name val="Arial"/>
      <family val="2"/>
    </font>
    <font>
      <b/>
      <sz val="8"/>
      <color theme="5" tint="-0.499984740745262"/>
      <name val="Arial"/>
      <family val="2"/>
    </font>
    <font>
      <b/>
      <sz val="8"/>
      <color theme="4" tint="-0.499984740745262"/>
      <name val="Arial"/>
      <family val="2"/>
    </font>
    <font>
      <b/>
      <sz val="9"/>
      <color theme="4" tint="-0.499984740745262"/>
      <name val="Arial"/>
      <family val="2"/>
    </font>
    <font>
      <b/>
      <sz val="12"/>
      <color theme="4" tint="-0.499984740745262"/>
      <name val="Arial"/>
      <family val="2"/>
    </font>
    <font>
      <sz val="7"/>
      <color theme="4" tint="-0.499984740745262"/>
      <name val="Arial"/>
      <family val="2"/>
    </font>
    <font>
      <b/>
      <sz val="7"/>
      <color theme="4" tint="-0.499984740745262"/>
      <name val="Arial"/>
      <family val="2"/>
    </font>
    <font>
      <b/>
      <sz val="9"/>
      <color theme="5" tint="-0.499984740745262"/>
      <name val="Arial"/>
      <family val="2"/>
    </font>
    <font>
      <b/>
      <u/>
      <sz val="8"/>
      <color theme="9" tint="-0.499984740745262"/>
      <name val="Arial"/>
      <family val="2"/>
    </font>
    <font>
      <b/>
      <sz val="7"/>
      <color indexed="8"/>
      <name val="Arial"/>
      <family val="2"/>
    </font>
    <font>
      <b/>
      <sz val="8"/>
      <color indexed="8"/>
      <name val="Arial"/>
      <family val="2"/>
    </font>
    <font>
      <sz val="7"/>
      <color indexed="8"/>
      <name val="Arial"/>
      <family val="2"/>
    </font>
    <font>
      <sz val="8"/>
      <color indexed="9"/>
      <name val="Tahoma"/>
      <family val="2"/>
    </font>
    <font>
      <b/>
      <sz val="9.75"/>
      <color indexed="8"/>
      <name val="Arial"/>
      <family val="2"/>
    </font>
    <font>
      <b/>
      <sz val="8"/>
      <color indexed="8"/>
      <name val="Century Gothic"/>
      <family val="2"/>
    </font>
    <font>
      <sz val="8"/>
      <color indexed="8"/>
      <name val="Century Gothic"/>
      <family val="2"/>
    </font>
    <font>
      <b/>
      <sz val="7"/>
      <color indexed="8"/>
      <name val="Arial"/>
      <family val="2"/>
    </font>
    <font>
      <sz val="9"/>
      <color theme="1"/>
      <name val="Calibri"/>
      <family val="2"/>
      <scheme val="minor"/>
    </font>
    <font>
      <sz val="7"/>
      <color indexed="8"/>
      <name val="Arial"/>
      <family val="2"/>
    </font>
    <font>
      <b/>
      <sz val="8"/>
      <color indexed="8"/>
      <name val="Arial"/>
      <family val="2"/>
    </font>
    <font>
      <b/>
      <u/>
      <sz val="8"/>
      <color indexed="8"/>
      <name val="Arial"/>
      <family val="2"/>
    </font>
    <font>
      <b/>
      <u/>
      <sz val="9"/>
      <color indexed="8"/>
      <name val="Arial"/>
      <family val="2"/>
    </font>
    <font>
      <b/>
      <u/>
      <sz val="7"/>
      <color indexed="8"/>
      <name val="Arial"/>
      <family val="2"/>
    </font>
    <font>
      <b/>
      <sz val="9"/>
      <color indexed="8"/>
      <name val="Arial"/>
      <family val="2"/>
    </font>
    <font>
      <b/>
      <sz val="9.75"/>
      <color indexed="8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entury Gothic"/>
      <family val="2"/>
    </font>
    <font>
      <b/>
      <sz val="8"/>
      <color theme="1"/>
      <name val="Century Gothic"/>
      <family val="2"/>
    </font>
    <font>
      <sz val="8"/>
      <color indexed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57">
    <xf numFmtId="0" fontId="0" fillId="0" borderId="0" xfId="0"/>
    <xf numFmtId="0" fontId="2" fillId="0" borderId="0" xfId="1" applyNumberFormat="1" applyFont="1" applyFill="1"/>
    <xf numFmtId="0" fontId="2" fillId="0" borderId="0" xfId="0" applyFont="1" applyFill="1"/>
    <xf numFmtId="44" fontId="2" fillId="0" borderId="0" xfId="2" applyFont="1" applyFill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1" xfId="1" applyNumberFormat="1" applyFont="1" applyFill="1" applyBorder="1"/>
    <xf numFmtId="0" fontId="2" fillId="0" borderId="1" xfId="0" applyFont="1" applyFill="1" applyBorder="1"/>
    <xf numFmtId="44" fontId="2" fillId="0" borderId="1" xfId="2" applyFont="1" applyFill="1" applyBorder="1" applyAlignment="1">
      <alignment horizontal="center" wrapText="1"/>
    </xf>
    <xf numFmtId="44" fontId="2" fillId="0" borderId="1" xfId="2" applyFont="1" applyFill="1" applyBorder="1" applyAlignment="1">
      <alignment wrapText="1"/>
    </xf>
    <xf numFmtId="0" fontId="2" fillId="0" borderId="1" xfId="1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textRotation="90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Border="1"/>
    <xf numFmtId="0" fontId="2" fillId="0" borderId="8" xfId="1" applyNumberFormat="1" applyFont="1" applyFill="1" applyBorder="1"/>
    <xf numFmtId="0" fontId="2" fillId="0" borderId="8" xfId="0" applyFont="1" applyFill="1" applyBorder="1"/>
    <xf numFmtId="44" fontId="2" fillId="0" borderId="8" xfId="2" applyFont="1" applyFill="1" applyBorder="1" applyAlignment="1">
      <alignment wrapText="1"/>
    </xf>
    <xf numFmtId="0" fontId="2" fillId="0" borderId="0" xfId="1" applyNumberFormat="1" applyFont="1" applyFill="1" applyBorder="1"/>
    <xf numFmtId="44" fontId="2" fillId="0" borderId="0" xfId="2" applyFont="1" applyFill="1" applyBorder="1" applyAlignment="1">
      <alignment wrapText="1"/>
    </xf>
    <xf numFmtId="0" fontId="2" fillId="0" borderId="0" xfId="0" applyFont="1" applyFill="1" applyBorder="1" applyAlignment="1"/>
    <xf numFmtId="0" fontId="2" fillId="0" borderId="9" xfId="1" applyNumberFormat="1" applyFont="1" applyFill="1" applyBorder="1"/>
    <xf numFmtId="0" fontId="2" fillId="0" borderId="9" xfId="0" applyFont="1" applyFill="1" applyBorder="1"/>
    <xf numFmtId="44" fontId="2" fillId="0" borderId="9" xfId="2" applyFont="1" applyFill="1" applyBorder="1" applyAlignment="1">
      <alignment wrapText="1"/>
    </xf>
    <xf numFmtId="0" fontId="2" fillId="0" borderId="10" xfId="1" applyNumberFormat="1" applyFont="1" applyFill="1" applyBorder="1"/>
    <xf numFmtId="0" fontId="2" fillId="0" borderId="10" xfId="0" applyFont="1" applyFill="1" applyBorder="1"/>
    <xf numFmtId="44" fontId="2" fillId="0" borderId="10" xfId="2" applyFont="1" applyFill="1" applyBorder="1" applyAlignment="1">
      <alignment wrapText="1"/>
    </xf>
    <xf numFmtId="44" fontId="0" fillId="0" borderId="0" xfId="0" applyNumberFormat="1"/>
    <xf numFmtId="0" fontId="0" fillId="0" borderId="0" xfId="0" applyAlignment="1">
      <alignment wrapText="1"/>
    </xf>
    <xf numFmtId="0" fontId="5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wrapText="1"/>
    </xf>
    <xf numFmtId="0" fontId="5" fillId="0" borderId="9" xfId="0" applyFont="1" applyFill="1" applyBorder="1" applyAlignment="1">
      <alignment horizontal="left" wrapText="1"/>
    </xf>
    <xf numFmtId="0" fontId="5" fillId="0" borderId="10" xfId="0" applyFont="1" applyFill="1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44" fontId="2" fillId="6" borderId="1" xfId="2" applyFont="1" applyFill="1" applyBorder="1" applyAlignment="1">
      <alignment wrapText="1"/>
    </xf>
    <xf numFmtId="44" fontId="7" fillId="6" borderId="1" xfId="2" applyFont="1" applyFill="1" applyBorder="1" applyAlignment="1">
      <alignment wrapText="1"/>
    </xf>
    <xf numFmtId="44" fontId="4" fillId="6" borderId="1" xfId="2" applyFont="1" applyFill="1" applyBorder="1" applyAlignment="1">
      <alignment wrapText="1"/>
    </xf>
    <xf numFmtId="44" fontId="4" fillId="4" borderId="2" xfId="2" applyFont="1" applyFill="1" applyBorder="1" applyAlignment="1">
      <alignment wrapText="1"/>
    </xf>
    <xf numFmtId="44" fontId="9" fillId="6" borderId="1" xfId="2" applyFont="1" applyFill="1" applyBorder="1" applyAlignment="1">
      <alignment wrapText="1"/>
    </xf>
    <xf numFmtId="0" fontId="10" fillId="0" borderId="0" xfId="0" applyFont="1" applyFill="1" applyBorder="1"/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/>
    <xf numFmtId="0" fontId="8" fillId="5" borderId="8" xfId="1" applyNumberFormat="1" applyFont="1" applyFill="1" applyBorder="1" applyAlignment="1">
      <alignment horizontal="center"/>
    </xf>
    <xf numFmtId="44" fontId="4" fillId="5" borderId="8" xfId="2" applyFont="1" applyFill="1" applyBorder="1" applyAlignment="1">
      <alignment wrapText="1"/>
    </xf>
    <xf numFmtId="0" fontId="15" fillId="0" borderId="1" xfId="0" applyFont="1" applyFill="1" applyBorder="1" applyAlignment="1">
      <alignment horizontal="center" vertical="center" textRotation="90" wrapText="1"/>
    </xf>
    <xf numFmtId="0" fontId="13" fillId="0" borderId="1" xfId="0" applyFont="1" applyFill="1" applyBorder="1" applyAlignment="1">
      <alignment horizontal="center" vertical="center" textRotation="90" wrapText="1"/>
    </xf>
    <xf numFmtId="0" fontId="14" fillId="0" borderId="1" xfId="0" applyFont="1" applyFill="1" applyBorder="1" applyAlignment="1">
      <alignment horizontal="center" vertical="center" wrapText="1"/>
    </xf>
    <xf numFmtId="44" fontId="2" fillId="0" borderId="0" xfId="0" applyNumberFormat="1" applyFont="1" applyFill="1"/>
    <xf numFmtId="44" fontId="2" fillId="0" borderId="0" xfId="0" applyNumberFormat="1" applyFont="1" applyFill="1" applyBorder="1"/>
    <xf numFmtId="44" fontId="0" fillId="3" borderId="0" xfId="0" applyNumberFormat="1" applyFill="1"/>
    <xf numFmtId="0" fontId="0" fillId="8" borderId="0" xfId="0" applyFill="1"/>
    <xf numFmtId="0" fontId="10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44" fontId="0" fillId="2" borderId="0" xfId="0" applyNumberFormat="1" applyFill="1"/>
    <xf numFmtId="44" fontId="0" fillId="0" borderId="0" xfId="0" applyNumberFormat="1" applyFill="1"/>
    <xf numFmtId="0" fontId="0" fillId="0" borderId="0" xfId="0" applyFill="1"/>
    <xf numFmtId="44" fontId="2" fillId="9" borderId="1" xfId="2" applyFont="1" applyFill="1" applyBorder="1" applyAlignment="1">
      <alignment wrapText="1"/>
    </xf>
    <xf numFmtId="44" fontId="2" fillId="7" borderId="1" xfId="2" applyFont="1" applyFill="1" applyBorder="1" applyAlignment="1">
      <alignment wrapText="1"/>
    </xf>
    <xf numFmtId="44" fontId="9" fillId="9" borderId="1" xfId="2" applyFont="1" applyFill="1" applyBorder="1" applyAlignment="1">
      <alignment wrapText="1"/>
    </xf>
    <xf numFmtId="44" fontId="7" fillId="9" borderId="1" xfId="2" applyFont="1" applyFill="1" applyBorder="1" applyAlignment="1">
      <alignment wrapText="1"/>
    </xf>
    <xf numFmtId="44" fontId="4" fillId="9" borderId="1" xfId="2" applyFont="1" applyFill="1" applyBorder="1" applyAlignment="1">
      <alignment wrapText="1"/>
    </xf>
    <xf numFmtId="0" fontId="3" fillId="0" borderId="0" xfId="1" applyNumberFormat="1" applyFont="1" applyFill="1" applyAlignment="1"/>
    <xf numFmtId="0" fontId="2" fillId="0" borderId="0" xfId="0" applyFont="1" applyFill="1" applyAlignment="1"/>
    <xf numFmtId="0" fontId="10" fillId="0" borderId="0" xfId="0" applyFont="1" applyFill="1" applyBorder="1" applyAlignment="1"/>
    <xf numFmtId="0" fontId="27" fillId="0" borderId="0" xfId="0" applyNumberFormat="1" applyFont="1" applyFill="1" applyBorder="1" applyAlignment="1" applyProtection="1">
      <alignment horizontal="left" vertical="top" wrapText="1"/>
    </xf>
    <xf numFmtId="0" fontId="0" fillId="0" borderId="3" xfId="0" applyBorder="1"/>
    <xf numFmtId="0" fontId="24" fillId="0" borderId="13" xfId="0" applyNumberFormat="1" applyFont="1" applyFill="1" applyBorder="1" applyAlignment="1" applyProtection="1">
      <alignment vertical="top" wrapText="1"/>
    </xf>
    <xf numFmtId="0" fontId="26" fillId="0" borderId="13" xfId="0" applyNumberFormat="1" applyFont="1" applyFill="1" applyBorder="1" applyAlignment="1" applyProtection="1">
      <alignment vertical="top" wrapText="1"/>
    </xf>
    <xf numFmtId="0" fontId="27" fillId="0" borderId="0" xfId="0" applyNumberFormat="1" applyFont="1" applyFill="1" applyBorder="1" applyAlignment="1" applyProtection="1">
      <alignment vertical="top" wrapText="1"/>
    </xf>
    <xf numFmtId="0" fontId="24" fillId="0" borderId="3" xfId="0" applyNumberFormat="1" applyFont="1" applyFill="1" applyBorder="1" applyAlignment="1" applyProtection="1">
      <alignment vertical="top" wrapText="1"/>
    </xf>
    <xf numFmtId="0" fontId="26" fillId="0" borderId="3" xfId="0" applyNumberFormat="1" applyFont="1" applyFill="1" applyBorder="1" applyAlignment="1" applyProtection="1">
      <alignment vertical="top" wrapText="1"/>
    </xf>
    <xf numFmtId="0" fontId="24" fillId="0" borderId="3" xfId="0" applyNumberFormat="1" applyFont="1" applyFill="1" applyBorder="1" applyAlignment="1" applyProtection="1">
      <alignment horizontal="center" vertical="top" wrapText="1"/>
    </xf>
    <xf numFmtId="0" fontId="24" fillId="0" borderId="18" xfId="0" applyNumberFormat="1" applyFont="1" applyFill="1" applyBorder="1" applyAlignment="1" applyProtection="1">
      <alignment horizontal="center" vertical="top" wrapText="1"/>
    </xf>
    <xf numFmtId="0" fontId="0" fillId="0" borderId="0" xfId="0" applyBorder="1"/>
    <xf numFmtId="0" fontId="24" fillId="0" borderId="11" xfId="0" applyNumberFormat="1" applyFont="1" applyFill="1" applyBorder="1" applyAlignment="1" applyProtection="1">
      <alignment horizontal="center" vertical="top" wrapText="1"/>
    </xf>
    <xf numFmtId="0" fontId="26" fillId="0" borderId="3" xfId="0" applyNumberFormat="1" applyFont="1" applyFill="1" applyBorder="1" applyAlignment="1" applyProtection="1">
      <alignment horizontal="center" vertical="top" wrapText="1"/>
    </xf>
    <xf numFmtId="0" fontId="24" fillId="0" borderId="19" xfId="0" applyNumberFormat="1" applyFont="1" applyFill="1" applyBorder="1" applyAlignment="1" applyProtection="1">
      <alignment horizontal="center" vertical="top" wrapText="1"/>
    </xf>
    <xf numFmtId="0" fontId="24" fillId="0" borderId="1" xfId="0" applyNumberFormat="1" applyFont="1" applyFill="1" applyBorder="1" applyAlignment="1" applyProtection="1">
      <alignment horizontal="center" vertical="top" wrapText="1"/>
    </xf>
    <xf numFmtId="0" fontId="31" fillId="0" borderId="6" xfId="0" applyNumberFormat="1" applyFont="1" applyFill="1" applyBorder="1" applyAlignment="1" applyProtection="1">
      <alignment horizontal="center" vertical="top" wrapText="1"/>
    </xf>
    <xf numFmtId="0" fontId="29" fillId="0" borderId="1" xfId="0" applyNumberFormat="1" applyFont="1" applyFill="1" applyBorder="1" applyAlignment="1" applyProtection="1">
      <alignment horizontal="center" vertical="top" wrapText="1"/>
    </xf>
    <xf numFmtId="0" fontId="31" fillId="0" borderId="14" xfId="0" applyNumberFormat="1" applyFont="1" applyFill="1" applyBorder="1" applyAlignment="1" applyProtection="1">
      <alignment vertical="top" wrapText="1"/>
    </xf>
    <xf numFmtId="0" fontId="31" fillId="0" borderId="6" xfId="0" applyNumberFormat="1" applyFont="1" applyFill="1" applyBorder="1" applyAlignment="1" applyProtection="1">
      <alignment vertical="top" wrapText="1"/>
    </xf>
    <xf numFmtId="0" fontId="28" fillId="0" borderId="0" xfId="0" applyNumberFormat="1" applyFont="1" applyFill="1" applyBorder="1" applyAlignment="1" applyProtection="1">
      <alignment horizontal="left" vertical="top" wrapText="1"/>
    </xf>
    <xf numFmtId="0" fontId="26" fillId="0" borderId="3" xfId="0" applyNumberFormat="1" applyFont="1" applyFill="1" applyBorder="1" applyAlignment="1" applyProtection="1">
      <alignment horizontal="left" vertical="top" wrapText="1"/>
    </xf>
    <xf numFmtId="44" fontId="32" fillId="10" borderId="0" xfId="0" applyNumberFormat="1" applyFont="1" applyFill="1"/>
    <xf numFmtId="44" fontId="24" fillId="0" borderId="3" xfId="0" applyNumberFormat="1" applyFont="1" applyFill="1" applyBorder="1" applyAlignment="1" applyProtection="1">
      <alignment horizontal="left" vertical="top" wrapText="1"/>
    </xf>
    <xf numFmtId="44" fontId="24" fillId="0" borderId="0" xfId="0" applyNumberFormat="1" applyFont="1" applyFill="1" applyBorder="1" applyAlignment="1" applyProtection="1">
      <alignment horizontal="left" vertical="top" wrapText="1"/>
    </xf>
    <xf numFmtId="0" fontId="24" fillId="0" borderId="20" xfId="0" applyNumberFormat="1" applyFont="1" applyFill="1" applyBorder="1" applyAlignment="1" applyProtection="1">
      <alignment vertical="top" wrapText="1"/>
    </xf>
    <xf numFmtId="44" fontId="25" fillId="0" borderId="2" xfId="0" applyNumberFormat="1" applyFont="1" applyFill="1" applyBorder="1" applyAlignment="1" applyProtection="1">
      <alignment horizontal="center" vertical="top" wrapText="1"/>
    </xf>
    <xf numFmtId="0" fontId="24" fillId="0" borderId="1" xfId="0" applyNumberFormat="1" applyFont="1" applyFill="1" applyBorder="1" applyAlignment="1" applyProtection="1">
      <alignment horizontal="left" vertical="top" wrapText="1"/>
    </xf>
    <xf numFmtId="0" fontId="31" fillId="0" borderId="1" xfId="0" applyNumberFormat="1" applyFont="1" applyFill="1" applyBorder="1" applyAlignment="1" applyProtection="1">
      <alignment horizontal="center" vertical="top" wrapText="1"/>
    </xf>
    <xf numFmtId="0" fontId="25" fillId="0" borderId="2" xfId="0" applyNumberFormat="1" applyFont="1" applyFill="1" applyBorder="1" applyAlignment="1" applyProtection="1">
      <alignment horizontal="center" vertical="top" wrapText="1"/>
    </xf>
    <xf numFmtId="44" fontId="32" fillId="10" borderId="0" xfId="0" applyNumberFormat="1" applyFont="1" applyFill="1" applyAlignment="1">
      <alignment horizontal="center"/>
    </xf>
    <xf numFmtId="44" fontId="25" fillId="0" borderId="8" xfId="0" applyNumberFormat="1" applyFont="1" applyFill="1" applyBorder="1" applyAlignment="1" applyProtection="1">
      <alignment horizontal="center" vertical="top" wrapText="1"/>
    </xf>
    <xf numFmtId="0" fontId="31" fillId="0" borderId="3" xfId="0" applyNumberFormat="1" applyFont="1" applyFill="1" applyBorder="1" applyAlignment="1" applyProtection="1">
      <alignment horizontal="center" vertical="top" wrapText="1"/>
    </xf>
    <xf numFmtId="44" fontId="31" fillId="0" borderId="1" xfId="0" applyNumberFormat="1" applyFont="1" applyFill="1" applyBorder="1" applyAlignment="1" applyProtection="1">
      <alignment horizontal="center" vertical="top" wrapText="1"/>
    </xf>
    <xf numFmtId="44" fontId="24" fillId="0" borderId="1" xfId="0" applyNumberFormat="1" applyFont="1" applyFill="1" applyBorder="1" applyAlignment="1" applyProtection="1">
      <alignment vertical="top" wrapText="1"/>
    </xf>
    <xf numFmtId="44" fontId="26" fillId="0" borderId="3" xfId="0" applyNumberFormat="1" applyFont="1" applyFill="1" applyBorder="1" applyAlignment="1" applyProtection="1">
      <alignment vertical="top" wrapText="1"/>
    </xf>
    <xf numFmtId="0" fontId="26" fillId="0" borderId="0" xfId="0" applyNumberFormat="1" applyFont="1" applyFill="1" applyBorder="1" applyAlignment="1" applyProtection="1">
      <alignment vertical="top" wrapText="1"/>
    </xf>
    <xf numFmtId="0" fontId="26" fillId="0" borderId="0" xfId="0" applyNumberFormat="1" applyFont="1" applyFill="1" applyBorder="1" applyAlignment="1" applyProtection="1">
      <alignment horizontal="center" vertical="top" wrapText="1"/>
    </xf>
    <xf numFmtId="44" fontId="26" fillId="0" borderId="0" xfId="0" applyNumberFormat="1" applyFont="1" applyFill="1" applyBorder="1" applyAlignment="1" applyProtection="1">
      <alignment vertical="top" wrapText="1"/>
    </xf>
    <xf numFmtId="44" fontId="26" fillId="0" borderId="1" xfId="0" applyNumberFormat="1" applyFont="1" applyFill="1" applyBorder="1" applyAlignment="1" applyProtection="1">
      <alignment horizontal="center" vertical="top" wrapText="1"/>
    </xf>
    <xf numFmtId="44" fontId="24" fillId="0" borderId="3" xfId="0" applyNumberFormat="1" applyFont="1" applyFill="1" applyBorder="1" applyAlignment="1" applyProtection="1">
      <alignment vertical="top" wrapText="1"/>
    </xf>
    <xf numFmtId="0" fontId="30" fillId="0" borderId="21" xfId="0" applyNumberFormat="1" applyFont="1" applyFill="1" applyBorder="1" applyAlignment="1" applyProtection="1">
      <alignment horizontal="center" vertical="top" wrapText="1"/>
    </xf>
    <xf numFmtId="0" fontId="24" fillId="0" borderId="0" xfId="0" applyNumberFormat="1" applyFont="1" applyFill="1" applyBorder="1" applyAlignment="1" applyProtection="1">
      <alignment vertical="top" wrapText="1"/>
    </xf>
    <xf numFmtId="0" fontId="24" fillId="0" borderId="4" xfId="0" applyNumberFormat="1" applyFont="1" applyFill="1" applyBorder="1" applyAlignment="1" applyProtection="1">
      <alignment horizontal="center" vertical="top" wrapText="1"/>
    </xf>
    <xf numFmtId="0" fontId="33" fillId="0" borderId="3" xfId="0" applyNumberFormat="1" applyFont="1" applyFill="1" applyBorder="1" applyAlignment="1" applyProtection="1">
      <alignment horizontal="center" vertical="top" wrapText="1"/>
    </xf>
    <xf numFmtId="44" fontId="24" fillId="0" borderId="5" xfId="0" applyNumberFormat="1" applyFont="1" applyFill="1" applyBorder="1" applyAlignment="1" applyProtection="1">
      <alignment horizontal="center" vertical="top" wrapText="1"/>
    </xf>
    <xf numFmtId="44" fontId="24" fillId="0" borderId="6" xfId="0" applyNumberFormat="1" applyFont="1" applyFill="1" applyBorder="1" applyAlignment="1" applyProtection="1">
      <alignment horizontal="center" vertical="top" wrapText="1"/>
    </xf>
    <xf numFmtId="44" fontId="33" fillId="0" borderId="3" xfId="0" applyNumberFormat="1" applyFont="1" applyFill="1" applyBorder="1" applyAlignment="1" applyProtection="1">
      <alignment horizontal="left" vertical="top" wrapText="1"/>
    </xf>
    <xf numFmtId="44" fontId="33" fillId="0" borderId="3" xfId="0" applyNumberFormat="1" applyFont="1" applyFill="1" applyBorder="1" applyAlignment="1" applyProtection="1">
      <alignment horizontal="center" vertical="top" wrapText="1"/>
    </xf>
    <xf numFmtId="44" fontId="31" fillId="0" borderId="3" xfId="0" applyNumberFormat="1" applyFont="1" applyFill="1" applyBorder="1" applyAlignment="1" applyProtection="1">
      <alignment horizontal="left" vertical="top" wrapText="1"/>
    </xf>
    <xf numFmtId="44" fontId="31" fillId="0" borderId="7" xfId="0" applyNumberFormat="1" applyFont="1" applyFill="1" applyBorder="1" applyAlignment="1" applyProtection="1">
      <alignment horizontal="center" vertical="top" wrapText="1"/>
    </xf>
    <xf numFmtId="44" fontId="33" fillId="0" borderId="3" xfId="0" applyNumberFormat="1" applyFont="1" applyFill="1" applyBorder="1" applyAlignment="1" applyProtection="1">
      <alignment vertical="top" wrapText="1"/>
    </xf>
    <xf numFmtId="44" fontId="31" fillId="0" borderId="3" xfId="0" applyNumberFormat="1" applyFont="1" applyFill="1" applyBorder="1" applyAlignment="1" applyProtection="1">
      <alignment horizontal="center" vertical="top" wrapText="1"/>
    </xf>
    <xf numFmtId="44" fontId="31" fillId="0" borderId="0" xfId="0" applyNumberFormat="1" applyFont="1" applyFill="1" applyBorder="1" applyAlignment="1" applyProtection="1">
      <alignment horizontal="center" vertical="top" wrapText="1"/>
    </xf>
    <xf numFmtId="44" fontId="34" fillId="0" borderId="0" xfId="0" applyNumberFormat="1" applyFont="1" applyFill="1" applyBorder="1" applyAlignment="1" applyProtection="1">
      <alignment horizontal="center" vertical="top" wrapText="1"/>
    </xf>
    <xf numFmtId="0" fontId="33" fillId="0" borderId="7" xfId="0" applyNumberFormat="1" applyFont="1" applyFill="1" applyBorder="1" applyAlignment="1" applyProtection="1">
      <alignment horizontal="center" vertical="top" wrapText="1"/>
    </xf>
    <xf numFmtId="0" fontId="33" fillId="0" borderId="4" xfId="0" applyNumberFormat="1" applyFont="1" applyFill="1" applyBorder="1" applyAlignment="1" applyProtection="1">
      <alignment horizontal="center" vertical="top" wrapText="1"/>
    </xf>
    <xf numFmtId="44" fontId="26" fillId="0" borderId="4" xfId="0" applyNumberFormat="1" applyFont="1" applyFill="1" applyBorder="1" applyAlignment="1" applyProtection="1">
      <alignment horizontal="center" vertical="top" wrapText="1"/>
    </xf>
    <xf numFmtId="44" fontId="26" fillId="0" borderId="6" xfId="0" applyNumberFormat="1" applyFont="1" applyFill="1" applyBorder="1" applyAlignment="1" applyProtection="1">
      <alignment horizontal="center" vertical="top" wrapText="1"/>
    </xf>
    <xf numFmtId="0" fontId="26" fillId="0" borderId="1" xfId="0" applyNumberFormat="1" applyFont="1" applyFill="1" applyBorder="1" applyAlignment="1" applyProtection="1">
      <alignment horizontal="left" vertical="top" wrapText="1"/>
    </xf>
    <xf numFmtId="0" fontId="26" fillId="0" borderId="4" xfId="0" applyNumberFormat="1" applyFont="1" applyFill="1" applyBorder="1" applyAlignment="1" applyProtection="1">
      <alignment horizontal="center" vertical="top" wrapText="1"/>
    </xf>
    <xf numFmtId="0" fontId="26" fillId="0" borderId="6" xfId="0" applyNumberFormat="1" applyFont="1" applyFill="1" applyBorder="1" applyAlignment="1" applyProtection="1">
      <alignment horizontal="center" vertical="top" wrapText="1"/>
    </xf>
    <xf numFmtId="44" fontId="31" fillId="0" borderId="1" xfId="0" applyNumberFormat="1" applyFont="1" applyFill="1" applyBorder="1" applyAlignment="1" applyProtection="1">
      <alignment horizontal="left" vertical="top" wrapText="1"/>
    </xf>
    <xf numFmtId="44" fontId="31" fillId="0" borderId="5" xfId="0" applyNumberFormat="1" applyFont="1" applyFill="1" applyBorder="1" applyAlignment="1" applyProtection="1">
      <alignment horizontal="left" vertical="top" wrapText="1"/>
    </xf>
    <xf numFmtId="0" fontId="26" fillId="0" borderId="1" xfId="0" applyNumberFormat="1" applyFont="1" applyFill="1" applyBorder="1" applyAlignment="1" applyProtection="1">
      <alignment horizontal="center" vertical="top" wrapText="1"/>
    </xf>
    <xf numFmtId="44" fontId="34" fillId="0" borderId="5" xfId="0" applyNumberFormat="1" applyFont="1" applyFill="1" applyBorder="1" applyAlignment="1" applyProtection="1">
      <alignment horizontal="center" vertical="top" wrapText="1"/>
    </xf>
    <xf numFmtId="44" fontId="31" fillId="0" borderId="2" xfId="0" applyNumberFormat="1" applyFont="1" applyFill="1" applyBorder="1" applyAlignment="1" applyProtection="1">
      <alignment horizontal="left" vertical="top" wrapText="1"/>
    </xf>
    <xf numFmtId="44" fontId="31" fillId="0" borderId="1" xfId="0" applyNumberFormat="1" applyFont="1" applyFill="1" applyBorder="1" applyAlignment="1" applyProtection="1">
      <alignment vertical="top" wrapText="1"/>
    </xf>
    <xf numFmtId="0" fontId="32" fillId="0" borderId="13" xfId="0" applyFont="1" applyBorder="1"/>
    <xf numFmtId="0" fontId="32" fillId="0" borderId="4" xfId="0" applyFont="1" applyBorder="1" applyAlignment="1"/>
    <xf numFmtId="0" fontId="32" fillId="0" borderId="5" xfId="0" applyFont="1" applyBorder="1" applyAlignment="1"/>
    <xf numFmtId="0" fontId="32" fillId="0" borderId="3" xfId="0" applyFont="1" applyBorder="1"/>
    <xf numFmtId="0" fontId="32" fillId="0" borderId="13" xfId="0" applyFont="1" applyBorder="1" applyAlignment="1"/>
    <xf numFmtId="0" fontId="32" fillId="0" borderId="17" xfId="0" applyFont="1" applyBorder="1"/>
    <xf numFmtId="0" fontId="32" fillId="0" borderId="1" xfId="0" applyFont="1" applyBorder="1" applyAlignment="1"/>
    <xf numFmtId="44" fontId="32" fillId="0" borderId="1" xfId="0" applyNumberFormat="1" applyFont="1" applyBorder="1"/>
    <xf numFmtId="44" fontId="32" fillId="0" borderId="6" xfId="0" applyNumberFormat="1" applyFont="1" applyBorder="1"/>
    <xf numFmtId="0" fontId="0" fillId="0" borderId="0" xfId="0" applyBorder="1" applyAlignment="1">
      <alignment horizontal="center"/>
    </xf>
    <xf numFmtId="0" fontId="0" fillId="0" borderId="12" xfId="0" applyBorder="1"/>
    <xf numFmtId="0" fontId="27" fillId="0" borderId="21" xfId="0" applyNumberFormat="1" applyFont="1" applyFill="1" applyBorder="1" applyAlignment="1" applyProtection="1">
      <alignment vertical="top" wrapText="1"/>
    </xf>
    <xf numFmtId="0" fontId="0" fillId="0" borderId="8" xfId="0" applyBorder="1"/>
    <xf numFmtId="0" fontId="27" fillId="0" borderId="8" xfId="0" applyNumberFormat="1" applyFont="1" applyFill="1" applyBorder="1" applyAlignment="1" applyProtection="1">
      <alignment horizontal="left" vertical="top" wrapText="1"/>
    </xf>
    <xf numFmtId="0" fontId="27" fillId="0" borderId="20" xfId="0" applyNumberFormat="1" applyFont="1" applyFill="1" applyBorder="1" applyAlignment="1" applyProtection="1">
      <alignment horizontal="left" vertical="top" wrapText="1"/>
    </xf>
    <xf numFmtId="0" fontId="0" fillId="0" borderId="13" xfId="0" applyBorder="1"/>
    <xf numFmtId="0" fontId="40" fillId="0" borderId="0" xfId="0" applyFont="1" applyBorder="1" applyAlignment="1">
      <alignment horizontal="center"/>
    </xf>
    <xf numFmtId="0" fontId="32" fillId="0" borderId="20" xfId="0" applyFont="1" applyBorder="1"/>
    <xf numFmtId="44" fontId="32" fillId="0" borderId="3" xfId="0" applyNumberFormat="1" applyFont="1" applyBorder="1"/>
    <xf numFmtId="0" fontId="32" fillId="0" borderId="13" xfId="0" applyFont="1" applyBorder="1" applyAlignment="1">
      <alignment horizontal="center"/>
    </xf>
    <xf numFmtId="44" fontId="33" fillId="0" borderId="1" xfId="0" applyNumberFormat="1" applyFont="1" applyFill="1" applyBorder="1" applyAlignment="1" applyProtection="1">
      <alignment horizontal="center" vertical="top" wrapText="1"/>
    </xf>
    <xf numFmtId="44" fontId="33" fillId="0" borderId="1" xfId="0" applyNumberFormat="1" applyFont="1" applyFill="1" applyBorder="1" applyAlignment="1" applyProtection="1">
      <alignment vertical="top" wrapText="1"/>
    </xf>
    <xf numFmtId="0" fontId="33" fillId="0" borderId="1" xfId="0" applyNumberFormat="1" applyFont="1" applyFill="1" applyBorder="1" applyAlignment="1" applyProtection="1">
      <alignment horizontal="left" vertical="top" wrapText="1"/>
    </xf>
    <xf numFmtId="0" fontId="33" fillId="0" borderId="1" xfId="0" applyNumberFormat="1" applyFont="1" applyFill="1" applyBorder="1" applyAlignment="1" applyProtection="1">
      <alignment horizontal="center" vertical="top" wrapText="1"/>
    </xf>
    <xf numFmtId="0" fontId="33" fillId="0" borderId="2" xfId="0" applyNumberFormat="1" applyFont="1" applyFill="1" applyBorder="1" applyAlignment="1" applyProtection="1">
      <alignment horizontal="center" vertical="top" wrapText="1"/>
    </xf>
    <xf numFmtId="44" fontId="33" fillId="0" borderId="2" xfId="0" applyNumberFormat="1" applyFont="1" applyFill="1" applyBorder="1" applyAlignment="1" applyProtection="1">
      <alignment horizontal="center" vertical="top" wrapText="1"/>
    </xf>
    <xf numFmtId="0" fontId="33" fillId="0" borderId="0" xfId="0" applyNumberFormat="1" applyFont="1" applyFill="1" applyBorder="1" applyAlignment="1" applyProtection="1">
      <alignment horizontal="center" vertical="top" wrapText="1"/>
    </xf>
    <xf numFmtId="44" fontId="26" fillId="0" borderId="5" xfId="0" applyNumberFormat="1" applyFont="1" applyFill="1" applyBorder="1" applyAlignment="1" applyProtection="1">
      <alignment horizontal="center" vertical="top" wrapText="1"/>
    </xf>
    <xf numFmtId="0" fontId="26" fillId="0" borderId="5" xfId="0" applyNumberFormat="1" applyFont="1" applyFill="1" applyBorder="1" applyAlignment="1" applyProtection="1">
      <alignment horizontal="center" vertical="top" wrapText="1"/>
    </xf>
    <xf numFmtId="0" fontId="33" fillId="0" borderId="5" xfId="0" applyNumberFormat="1" applyFont="1" applyFill="1" applyBorder="1" applyAlignment="1" applyProtection="1">
      <alignment horizontal="center" vertical="top" wrapText="1"/>
    </xf>
    <xf numFmtId="44" fontId="31" fillId="0" borderId="12" xfId="0" applyNumberFormat="1" applyFont="1" applyFill="1" applyBorder="1" applyAlignment="1" applyProtection="1">
      <alignment horizontal="center" vertical="top" wrapText="1"/>
    </xf>
    <xf numFmtId="44" fontId="34" fillId="0" borderId="12" xfId="0" applyNumberFormat="1" applyFont="1" applyFill="1" applyBorder="1" applyAlignment="1" applyProtection="1">
      <alignment horizontal="center" vertical="top" wrapText="1"/>
    </xf>
    <xf numFmtId="44" fontId="26" fillId="0" borderId="21" xfId="0" applyNumberFormat="1" applyFont="1" applyFill="1" applyBorder="1" applyAlignment="1" applyProtection="1">
      <alignment horizontal="center" vertical="top" wrapText="1"/>
    </xf>
    <xf numFmtId="44" fontId="26" fillId="0" borderId="20" xfId="0" applyNumberFormat="1" applyFont="1" applyFill="1" applyBorder="1" applyAlignment="1" applyProtection="1">
      <alignment horizontal="center" vertical="top" wrapText="1"/>
    </xf>
    <xf numFmtId="44" fontId="34" fillId="0" borderId="15" xfId="0" applyNumberFormat="1" applyFont="1" applyFill="1" applyBorder="1" applyAlignment="1" applyProtection="1">
      <alignment horizontal="center" vertical="top" wrapText="1"/>
    </xf>
    <xf numFmtId="44" fontId="34" fillId="0" borderId="17" xfId="0" applyNumberFormat="1" applyFont="1" applyFill="1" applyBorder="1" applyAlignment="1" applyProtection="1">
      <alignment horizontal="center" vertical="top" wrapText="1"/>
    </xf>
    <xf numFmtId="0" fontId="42" fillId="0" borderId="4" xfId="0" applyFont="1" applyBorder="1" applyAlignment="1"/>
    <xf numFmtId="0" fontId="42" fillId="0" borderId="1" xfId="0" applyFont="1" applyBorder="1" applyAlignment="1">
      <alignment horizontal="center" wrapText="1"/>
    </xf>
    <xf numFmtId="0" fontId="43" fillId="0" borderId="1" xfId="0" applyFont="1" applyBorder="1" applyAlignment="1">
      <alignment horizontal="center" wrapText="1"/>
    </xf>
    <xf numFmtId="0" fontId="43" fillId="0" borderId="6" xfId="0" applyFont="1" applyBorder="1" applyAlignment="1">
      <alignment horizontal="center" wrapText="1"/>
    </xf>
    <xf numFmtId="44" fontId="44" fillId="0" borderId="1" xfId="0" applyNumberFormat="1" applyFont="1" applyFill="1" applyBorder="1" applyAlignment="1" applyProtection="1">
      <alignment horizontal="center" vertical="top" wrapText="1"/>
    </xf>
    <xf numFmtId="44" fontId="34" fillId="0" borderId="3" xfId="0" applyNumberFormat="1" applyFont="1" applyFill="1" applyBorder="1" applyAlignment="1" applyProtection="1">
      <alignment horizontal="left" vertical="top" wrapText="1"/>
    </xf>
    <xf numFmtId="44" fontId="44" fillId="0" borderId="1" xfId="0" applyNumberFormat="1" applyFont="1" applyFill="1" applyBorder="1" applyAlignment="1" applyProtection="1">
      <alignment horizontal="left" vertical="top" wrapText="1"/>
    </xf>
    <xf numFmtId="44" fontId="34" fillId="0" borderId="1" xfId="0" applyNumberFormat="1" applyFont="1" applyFill="1" applyBorder="1" applyAlignment="1" applyProtection="1">
      <alignment horizontal="left" vertical="top" wrapText="1"/>
    </xf>
    <xf numFmtId="44" fontId="44" fillId="0" borderId="1" xfId="0" applyNumberFormat="1" applyFont="1" applyFill="1" applyBorder="1" applyAlignment="1" applyProtection="1">
      <alignment vertical="top" wrapText="1"/>
    </xf>
    <xf numFmtId="44" fontId="44" fillId="0" borderId="3" xfId="0" applyNumberFormat="1" applyFont="1" applyFill="1" applyBorder="1" applyAlignment="1" applyProtection="1">
      <alignment horizontal="center" vertical="top" wrapText="1"/>
    </xf>
    <xf numFmtId="44" fontId="34" fillId="0" borderId="3" xfId="0" applyNumberFormat="1" applyFont="1" applyFill="1" applyBorder="1" applyAlignment="1" applyProtection="1">
      <alignment vertical="top" wrapText="1"/>
    </xf>
    <xf numFmtId="44" fontId="34" fillId="0" borderId="1" xfId="0" applyNumberFormat="1" applyFont="1" applyFill="1" applyBorder="1" applyAlignment="1" applyProtection="1">
      <alignment vertical="top" wrapText="1"/>
    </xf>
    <xf numFmtId="44" fontId="34" fillId="0" borderId="0" xfId="0" applyNumberFormat="1" applyFont="1" applyFill="1" applyBorder="1" applyAlignment="1" applyProtection="1">
      <alignment vertical="top" wrapText="1"/>
    </xf>
    <xf numFmtId="44" fontId="44" fillId="0" borderId="0" xfId="0" applyNumberFormat="1" applyFont="1" applyFill="1" applyBorder="1" applyAlignment="1" applyProtection="1">
      <alignment horizontal="center" vertical="top" wrapText="1"/>
    </xf>
    <xf numFmtId="44" fontId="31" fillId="0" borderId="5" xfId="0" applyNumberFormat="1" applyFont="1" applyFill="1" applyBorder="1" applyAlignment="1" applyProtection="1">
      <alignment horizontal="center" vertical="top" wrapText="1"/>
    </xf>
    <xf numFmtId="44" fontId="33" fillId="0" borderId="5" xfId="0" applyNumberFormat="1" applyFont="1" applyFill="1" applyBorder="1" applyAlignment="1" applyProtection="1">
      <alignment horizontal="center" vertical="top" wrapText="1"/>
    </xf>
    <xf numFmtId="44" fontId="33" fillId="0" borderId="7" xfId="0" applyNumberFormat="1" applyFont="1" applyFill="1" applyBorder="1" applyAlignment="1" applyProtection="1">
      <alignment horizontal="center" vertical="top" wrapText="1"/>
    </xf>
    <xf numFmtId="0" fontId="44" fillId="0" borderId="0" xfId="0" applyNumberFormat="1" applyFont="1" applyFill="1" applyBorder="1" applyAlignment="1" applyProtection="1">
      <alignment horizontal="center" vertical="top" wrapText="1"/>
    </xf>
    <xf numFmtId="44" fontId="44" fillId="0" borderId="2" xfId="0" applyNumberFormat="1" applyFont="1" applyFill="1" applyBorder="1" applyAlignment="1" applyProtection="1">
      <alignment horizontal="center" vertical="top" wrapText="1"/>
    </xf>
    <xf numFmtId="44" fontId="44" fillId="0" borderId="5" xfId="0" applyNumberFormat="1" applyFont="1" applyFill="1" applyBorder="1" applyAlignment="1" applyProtection="1">
      <alignment horizontal="center" vertical="top" wrapText="1"/>
    </xf>
    <xf numFmtId="44" fontId="44" fillId="0" borderId="7" xfId="0" applyNumberFormat="1" applyFont="1" applyFill="1" applyBorder="1" applyAlignment="1" applyProtection="1">
      <alignment horizontal="center" vertical="top" wrapText="1"/>
    </xf>
    <xf numFmtId="0" fontId="44" fillId="0" borderId="5" xfId="0" applyNumberFormat="1" applyFont="1" applyFill="1" applyBorder="1" applyAlignment="1" applyProtection="1">
      <alignment horizontal="center" vertical="top" wrapText="1"/>
    </xf>
    <xf numFmtId="44" fontId="44" fillId="0" borderId="7" xfId="0" applyNumberFormat="1" applyFont="1" applyFill="1" applyBorder="1" applyAlignment="1" applyProtection="1">
      <alignment vertical="top" wrapText="1"/>
    </xf>
    <xf numFmtId="44" fontId="33" fillId="0" borderId="7" xfId="0" applyNumberFormat="1" applyFont="1" applyFill="1" applyBorder="1" applyAlignment="1" applyProtection="1">
      <alignment vertical="top" wrapText="1"/>
    </xf>
    <xf numFmtId="0" fontId="31" fillId="0" borderId="4" xfId="0" applyNumberFormat="1" applyFont="1" applyFill="1" applyBorder="1" applyAlignment="1" applyProtection="1">
      <alignment horizontal="left" vertical="top" wrapText="1"/>
    </xf>
    <xf numFmtId="44" fontId="24" fillId="0" borderId="5" xfId="0" applyNumberFormat="1" applyFont="1" applyFill="1" applyBorder="1" applyAlignment="1" applyProtection="1">
      <alignment vertical="top" wrapText="1"/>
    </xf>
    <xf numFmtId="44" fontId="31" fillId="0" borderId="5" xfId="0" applyNumberFormat="1" applyFont="1" applyFill="1" applyBorder="1" applyAlignment="1" applyProtection="1">
      <alignment vertical="top" wrapText="1"/>
    </xf>
    <xf numFmtId="44" fontId="31" fillId="0" borderId="6" xfId="0" applyNumberFormat="1" applyFont="1" applyFill="1" applyBorder="1" applyAlignment="1" applyProtection="1">
      <alignment horizontal="center" vertical="top" wrapText="1"/>
    </xf>
    <xf numFmtId="44" fontId="44" fillId="0" borderId="2" xfId="0" applyNumberFormat="1" applyFont="1" applyFill="1" applyBorder="1" applyAlignment="1" applyProtection="1">
      <alignment vertical="top" wrapText="1"/>
    </xf>
    <xf numFmtId="44" fontId="33" fillId="0" borderId="2" xfId="0" applyNumberFormat="1" applyFont="1" applyFill="1" applyBorder="1" applyAlignment="1" applyProtection="1">
      <alignment vertical="top" wrapText="1"/>
    </xf>
    <xf numFmtId="0" fontId="24" fillId="0" borderId="4" xfId="0" applyNumberFormat="1" applyFont="1" applyFill="1" applyBorder="1" applyAlignment="1" applyProtection="1">
      <alignment horizontal="left" vertical="top" wrapText="1"/>
    </xf>
    <xf numFmtId="44" fontId="34" fillId="0" borderId="5" xfId="0" applyNumberFormat="1" applyFont="1" applyFill="1" applyBorder="1" applyAlignment="1" applyProtection="1">
      <alignment horizontal="left" vertical="top" wrapText="1"/>
    </xf>
    <xf numFmtId="0" fontId="24" fillId="0" borderId="5" xfId="0" applyNumberFormat="1" applyFont="1" applyFill="1" applyBorder="1" applyAlignment="1" applyProtection="1">
      <alignment horizontal="left" vertical="top" wrapText="1"/>
    </xf>
    <xf numFmtId="0" fontId="34" fillId="0" borderId="5" xfId="0" applyNumberFormat="1" applyFont="1" applyFill="1" applyBorder="1" applyAlignment="1" applyProtection="1">
      <alignment horizontal="left" vertical="top" wrapText="1"/>
    </xf>
    <xf numFmtId="0" fontId="24" fillId="0" borderId="6" xfId="0" applyNumberFormat="1" applyFont="1" applyFill="1" applyBorder="1" applyAlignment="1" applyProtection="1">
      <alignment horizontal="left" vertical="top" wrapText="1"/>
    </xf>
    <xf numFmtId="0" fontId="26" fillId="0" borderId="4" xfId="0" applyNumberFormat="1" applyFont="1" applyFill="1" applyBorder="1" applyAlignment="1" applyProtection="1">
      <alignment horizontal="left" vertical="top" wrapText="1"/>
    </xf>
    <xf numFmtId="0" fontId="26" fillId="0" borderId="6" xfId="0" applyNumberFormat="1" applyFont="1" applyFill="1" applyBorder="1" applyAlignment="1" applyProtection="1">
      <alignment horizontal="left" vertical="top" wrapText="1"/>
    </xf>
    <xf numFmtId="0" fontId="11" fillId="6" borderId="4" xfId="1" applyNumberFormat="1" applyFont="1" applyFill="1" applyBorder="1" applyAlignment="1">
      <alignment horizontal="center" vertical="center" wrapText="1"/>
    </xf>
    <xf numFmtId="0" fontId="11" fillId="6" borderId="5" xfId="1" applyNumberFormat="1" applyFont="1" applyFill="1" applyBorder="1" applyAlignment="1">
      <alignment horizontal="center" vertical="center" wrapText="1"/>
    </xf>
    <xf numFmtId="0" fontId="11" fillId="6" borderId="6" xfId="1" applyNumberFormat="1" applyFont="1" applyFill="1" applyBorder="1" applyAlignment="1">
      <alignment horizontal="center" vertical="center" wrapText="1"/>
    </xf>
    <xf numFmtId="0" fontId="23" fillId="5" borderId="4" xfId="1" applyNumberFormat="1" applyFont="1" applyFill="1" applyBorder="1" applyAlignment="1">
      <alignment horizontal="center"/>
    </xf>
    <xf numFmtId="0" fontId="23" fillId="5" borderId="5" xfId="1" applyNumberFormat="1" applyFont="1" applyFill="1" applyBorder="1" applyAlignment="1">
      <alignment horizontal="center"/>
    </xf>
    <xf numFmtId="0" fontId="23" fillId="5" borderId="6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2" fillId="0" borderId="1" xfId="1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textRotation="90" wrapText="1"/>
    </xf>
    <xf numFmtId="0" fontId="10" fillId="0" borderId="8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 vertical="center" textRotation="90" wrapText="1"/>
    </xf>
    <xf numFmtId="0" fontId="22" fillId="0" borderId="1" xfId="0" applyFont="1" applyFill="1" applyBorder="1" applyAlignment="1">
      <alignment horizontal="center" vertical="center" textRotation="90" wrapText="1"/>
    </xf>
    <xf numFmtId="0" fontId="6" fillId="6" borderId="4" xfId="1" applyNumberFormat="1" applyFont="1" applyFill="1" applyBorder="1" applyAlignment="1">
      <alignment horizontal="center" vertical="center" wrapText="1"/>
    </xf>
    <xf numFmtId="0" fontId="6" fillId="6" borderId="5" xfId="1" applyNumberFormat="1" applyFont="1" applyFill="1" applyBorder="1" applyAlignment="1">
      <alignment horizontal="center" vertical="center" wrapText="1"/>
    </xf>
    <xf numFmtId="0" fontId="6" fillId="6" borderId="6" xfId="1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textRotation="90" wrapText="1"/>
    </xf>
    <xf numFmtId="0" fontId="10" fillId="6" borderId="4" xfId="1" applyNumberFormat="1" applyFont="1" applyFill="1" applyBorder="1" applyAlignment="1">
      <alignment horizontal="center"/>
    </xf>
    <xf numFmtId="0" fontId="10" fillId="6" borderId="5" xfId="1" applyNumberFormat="1" applyFont="1" applyFill="1" applyBorder="1" applyAlignment="1">
      <alignment horizontal="center"/>
    </xf>
    <xf numFmtId="0" fontId="10" fillId="6" borderId="6" xfId="1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 textRotation="90" wrapText="1"/>
    </xf>
    <xf numFmtId="0" fontId="21" fillId="0" borderId="1" xfId="0" applyFont="1" applyFill="1" applyBorder="1" applyAlignment="1">
      <alignment horizontal="center" vertical="center" textRotation="90" wrapText="1"/>
    </xf>
    <xf numFmtId="0" fontId="15" fillId="0" borderId="1" xfId="0" applyFont="1" applyFill="1" applyBorder="1" applyAlignment="1">
      <alignment horizontal="center" vertical="center" textRotation="90" wrapText="1"/>
    </xf>
    <xf numFmtId="0" fontId="10" fillId="6" borderId="1" xfId="1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textRotation="90"/>
    </xf>
    <xf numFmtId="0" fontId="13" fillId="0" borderId="1" xfId="0" applyFont="1" applyFill="1" applyBorder="1" applyAlignment="1">
      <alignment horizontal="center" vertical="center" wrapText="1"/>
    </xf>
    <xf numFmtId="0" fontId="10" fillId="6" borderId="1" xfId="1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2" fillId="6" borderId="1" xfId="1" applyNumberFormat="1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 vertical="center" textRotation="90" wrapText="1"/>
    </xf>
    <xf numFmtId="0" fontId="15" fillId="0" borderId="3" xfId="0" applyFont="1" applyFill="1" applyBorder="1" applyAlignment="1">
      <alignment horizontal="center" vertical="center" textRotation="90" wrapText="1"/>
    </xf>
    <xf numFmtId="0" fontId="12" fillId="6" borderId="1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center" vertical="center" textRotation="90"/>
    </xf>
    <xf numFmtId="0" fontId="2" fillId="0" borderId="1" xfId="1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textRotation="90" wrapText="1"/>
    </xf>
    <xf numFmtId="0" fontId="13" fillId="0" borderId="1" xfId="0" applyFont="1" applyFill="1" applyBorder="1" applyAlignment="1">
      <alignment horizontal="center" vertical="center" textRotation="255" wrapText="1"/>
    </xf>
    <xf numFmtId="0" fontId="11" fillId="6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 textRotation="90"/>
    </xf>
    <xf numFmtId="44" fontId="2" fillId="0" borderId="1" xfId="2" applyFont="1" applyFill="1" applyBorder="1" applyAlignment="1">
      <alignment horizontal="center" wrapText="1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44" fontId="10" fillId="0" borderId="1" xfId="2" applyFont="1" applyFill="1" applyBorder="1" applyAlignment="1">
      <alignment horizontal="center" wrapText="1"/>
    </xf>
    <xf numFmtId="0" fontId="32" fillId="0" borderId="21" xfId="0" applyFont="1" applyBorder="1" applyAlignment="1">
      <alignment horizontal="center" wrapText="1"/>
    </xf>
    <xf numFmtId="0" fontId="32" fillId="0" borderId="8" xfId="0" applyFont="1" applyBorder="1" applyAlignment="1">
      <alignment horizontal="center" wrapText="1"/>
    </xf>
    <xf numFmtId="0" fontId="41" fillId="0" borderId="4" xfId="0" applyFont="1" applyBorder="1" applyAlignment="1">
      <alignment horizontal="left" wrapText="1"/>
    </xf>
    <xf numFmtId="0" fontId="41" fillId="0" borderId="5" xfId="0" applyFont="1" applyBorder="1" applyAlignment="1">
      <alignment horizontal="left" wrapText="1"/>
    </xf>
    <xf numFmtId="0" fontId="41" fillId="0" borderId="6" xfId="0" applyFont="1" applyBorder="1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32" fillId="0" borderId="12" xfId="0" applyFont="1" applyBorder="1" applyAlignment="1">
      <alignment horizontal="center" wrapText="1"/>
    </xf>
    <xf numFmtId="0" fontId="32" fillId="0" borderId="0" xfId="0" applyFont="1" applyBorder="1" applyAlignment="1">
      <alignment horizontal="center" wrapText="1"/>
    </xf>
    <xf numFmtId="0" fontId="32" fillId="0" borderId="15" xfId="0" applyFont="1" applyBorder="1" applyAlignment="1">
      <alignment horizontal="center" wrapText="1"/>
    </xf>
    <xf numFmtId="0" fontId="32" fillId="0" borderId="16" xfId="0" applyFont="1" applyBorder="1" applyAlignment="1">
      <alignment horizontal="center" wrapText="1"/>
    </xf>
    <xf numFmtId="0" fontId="40" fillId="0" borderId="0" xfId="0" applyFont="1" applyBorder="1" applyAlignment="1">
      <alignment horizontal="center"/>
    </xf>
    <xf numFmtId="0" fontId="40" fillId="0" borderId="0" xfId="0" applyFont="1" applyBorder="1" applyAlignment="1">
      <alignment horizontal="center" wrapText="1"/>
    </xf>
    <xf numFmtId="44" fontId="32" fillId="0" borderId="2" xfId="0" applyNumberFormat="1" applyFont="1" applyBorder="1" applyAlignment="1">
      <alignment horizontal="center"/>
    </xf>
    <xf numFmtId="44" fontId="32" fillId="0" borderId="7" xfId="0" applyNumberFormat="1" applyFont="1" applyBorder="1" applyAlignment="1">
      <alignment horizontal="center"/>
    </xf>
    <xf numFmtId="44" fontId="32" fillId="0" borderId="20" xfId="0" applyNumberFormat="1" applyFont="1" applyBorder="1" applyAlignment="1">
      <alignment horizontal="center"/>
    </xf>
    <xf numFmtId="44" fontId="32" fillId="0" borderId="17" xfId="0" applyNumberFormat="1" applyFont="1" applyBorder="1" applyAlignment="1">
      <alignment horizontal="center"/>
    </xf>
    <xf numFmtId="0" fontId="25" fillId="0" borderId="21" xfId="0" applyNumberFormat="1" applyFont="1" applyFill="1" applyBorder="1" applyAlignment="1" applyProtection="1">
      <alignment horizontal="left" vertical="top" wrapText="1"/>
    </xf>
    <xf numFmtId="0" fontId="25" fillId="0" borderId="8" xfId="0" applyNumberFormat="1" applyFont="1" applyFill="1" applyBorder="1" applyAlignment="1" applyProtection="1">
      <alignment horizontal="left" vertical="top" wrapText="1"/>
    </xf>
    <xf numFmtId="0" fontId="25" fillId="0" borderId="20" xfId="0" applyNumberFormat="1" applyFont="1" applyFill="1" applyBorder="1" applyAlignment="1" applyProtection="1">
      <alignment horizontal="left" vertical="top" wrapText="1"/>
    </xf>
    <xf numFmtId="0" fontId="33" fillId="0" borderId="1" xfId="0" applyNumberFormat="1" applyFont="1" applyFill="1" applyBorder="1" applyAlignment="1" applyProtection="1">
      <alignment horizontal="left" vertical="top" wrapText="1"/>
    </xf>
    <xf numFmtId="0" fontId="40" fillId="0" borderId="8" xfId="0" applyFont="1" applyBorder="1" applyAlignment="1">
      <alignment horizontal="center" wrapText="1"/>
    </xf>
    <xf numFmtId="0" fontId="26" fillId="0" borderId="1" xfId="0" applyNumberFormat="1" applyFont="1" applyFill="1" applyBorder="1" applyAlignment="1" applyProtection="1">
      <alignment horizontal="left" vertical="top" wrapText="1"/>
    </xf>
    <xf numFmtId="0" fontId="24" fillId="0" borderId="7" xfId="0" applyNumberFormat="1" applyFont="1" applyFill="1" applyBorder="1" applyAlignment="1" applyProtection="1">
      <alignment horizontal="left" vertical="top" wrapText="1"/>
    </xf>
    <xf numFmtId="0" fontId="24" fillId="0" borderId="15" xfId="0" applyNumberFormat="1" applyFont="1" applyFill="1" applyBorder="1" applyAlignment="1" applyProtection="1">
      <alignment horizontal="left" vertical="top" wrapText="1"/>
    </xf>
    <xf numFmtId="0" fontId="26" fillId="0" borderId="12" xfId="0" applyNumberFormat="1" applyFont="1" applyFill="1" applyBorder="1" applyAlignment="1" applyProtection="1">
      <alignment horizontal="left" vertical="top" wrapText="1"/>
    </xf>
    <xf numFmtId="0" fontId="26" fillId="0" borderId="0" xfId="0" applyNumberFormat="1" applyFont="1" applyFill="1" applyBorder="1" applyAlignment="1" applyProtection="1">
      <alignment horizontal="left" vertical="top" wrapText="1"/>
    </xf>
    <xf numFmtId="0" fontId="26" fillId="0" borderId="13" xfId="0" applyNumberFormat="1" applyFont="1" applyFill="1" applyBorder="1" applyAlignment="1" applyProtection="1">
      <alignment horizontal="left" vertical="top" wrapText="1"/>
    </xf>
    <xf numFmtId="44" fontId="33" fillId="0" borderId="1" xfId="0" applyNumberFormat="1" applyFont="1" applyFill="1" applyBorder="1" applyAlignment="1" applyProtection="1">
      <alignment horizontal="center" vertical="top" wrapText="1"/>
    </xf>
    <xf numFmtId="0" fontId="31" fillId="0" borderId="21" xfId="0" applyNumberFormat="1" applyFont="1" applyFill="1" applyBorder="1" applyAlignment="1" applyProtection="1">
      <alignment horizontal="center" vertical="top" wrapText="1"/>
    </xf>
    <xf numFmtId="0" fontId="31" fillId="0" borderId="8" xfId="0" applyNumberFormat="1" applyFont="1" applyFill="1" applyBorder="1" applyAlignment="1" applyProtection="1">
      <alignment horizontal="center" vertical="top" wrapText="1"/>
    </xf>
    <xf numFmtId="0" fontId="31" fillId="0" borderId="20" xfId="0" applyNumberFormat="1" applyFont="1" applyFill="1" applyBorder="1" applyAlignment="1" applyProtection="1">
      <alignment horizontal="center" vertical="top" wrapText="1"/>
    </xf>
    <xf numFmtId="0" fontId="24" fillId="0" borderId="12" xfId="0" applyNumberFormat="1" applyFont="1" applyFill="1" applyBorder="1" applyAlignment="1" applyProtection="1">
      <alignment horizontal="left" vertical="top" wrapText="1"/>
    </xf>
    <xf numFmtId="0" fontId="24" fillId="0" borderId="0" xfId="0" applyNumberFormat="1" applyFont="1" applyFill="1" applyBorder="1" applyAlignment="1" applyProtection="1">
      <alignment horizontal="left" vertical="top" wrapText="1"/>
    </xf>
    <xf numFmtId="0" fontId="24" fillId="0" borderId="13" xfId="0" applyNumberFormat="1" applyFont="1" applyFill="1" applyBorder="1" applyAlignment="1" applyProtection="1">
      <alignment horizontal="left" vertical="top" wrapText="1"/>
    </xf>
    <xf numFmtId="0" fontId="24" fillId="0" borderId="1" xfId="0" applyNumberFormat="1" applyFont="1" applyFill="1" applyBorder="1" applyAlignment="1" applyProtection="1">
      <alignment horizontal="left" vertical="top" wrapText="1"/>
    </xf>
    <xf numFmtId="0" fontId="31" fillId="0" borderId="12" xfId="0" applyNumberFormat="1" applyFont="1" applyFill="1" applyBorder="1" applyAlignment="1" applyProtection="1">
      <alignment horizontal="left" vertical="top" wrapText="1"/>
    </xf>
    <xf numFmtId="0" fontId="31" fillId="0" borderId="0" xfId="0" applyNumberFormat="1" applyFont="1" applyFill="1" applyBorder="1" applyAlignment="1" applyProtection="1">
      <alignment horizontal="left" vertical="top" wrapText="1"/>
    </xf>
    <xf numFmtId="0" fontId="35" fillId="0" borderId="12" xfId="0" applyNumberFormat="1" applyFont="1" applyFill="1" applyBorder="1" applyAlignment="1" applyProtection="1">
      <alignment horizontal="left" vertical="top" wrapText="1"/>
    </xf>
    <xf numFmtId="0" fontId="35" fillId="0" borderId="0" xfId="0" applyNumberFormat="1" applyFont="1" applyFill="1" applyBorder="1" applyAlignment="1" applyProtection="1">
      <alignment horizontal="left" vertical="top" wrapText="1"/>
    </xf>
    <xf numFmtId="0" fontId="35" fillId="0" borderId="13" xfId="0" applyNumberFormat="1" applyFont="1" applyFill="1" applyBorder="1" applyAlignment="1" applyProtection="1">
      <alignment horizontal="left" vertical="top" wrapText="1"/>
    </xf>
    <xf numFmtId="0" fontId="26" fillId="0" borderId="1" xfId="0" applyNumberFormat="1" applyFont="1" applyFill="1" applyBorder="1" applyAlignment="1" applyProtection="1">
      <alignment horizontal="center" vertical="top" wrapText="1"/>
    </xf>
    <xf numFmtId="0" fontId="36" fillId="0" borderId="21" xfId="0" applyNumberFormat="1" applyFont="1" applyFill="1" applyBorder="1" applyAlignment="1" applyProtection="1">
      <alignment horizontal="center" vertical="top" wrapText="1"/>
    </xf>
    <xf numFmtId="0" fontId="36" fillId="0" borderId="8" xfId="0" applyNumberFormat="1" applyFont="1" applyFill="1" applyBorder="1" applyAlignment="1" applyProtection="1">
      <alignment horizontal="center" vertical="top" wrapText="1"/>
    </xf>
    <xf numFmtId="0" fontId="36" fillId="0" borderId="20" xfId="0" applyNumberFormat="1" applyFont="1" applyFill="1" applyBorder="1" applyAlignment="1" applyProtection="1">
      <alignment horizontal="center" vertical="top" wrapText="1"/>
    </xf>
    <xf numFmtId="0" fontId="24" fillId="0" borderId="1" xfId="0" applyNumberFormat="1" applyFont="1" applyFill="1" applyBorder="1" applyAlignment="1" applyProtection="1">
      <alignment horizontal="center" vertical="top" wrapText="1"/>
    </xf>
    <xf numFmtId="0" fontId="24" fillId="0" borderId="7" xfId="0" applyNumberFormat="1" applyFont="1" applyFill="1" applyBorder="1" applyAlignment="1" applyProtection="1">
      <alignment horizontal="center" vertical="top" wrapText="1"/>
    </xf>
    <xf numFmtId="0" fontId="24" fillId="0" borderId="15" xfId="0" applyNumberFormat="1" applyFont="1" applyFill="1" applyBorder="1" applyAlignment="1" applyProtection="1">
      <alignment horizontal="center" vertical="top" wrapText="1"/>
    </xf>
    <xf numFmtId="0" fontId="24" fillId="0" borderId="12" xfId="0" applyNumberFormat="1" applyFont="1" applyFill="1" applyBorder="1" applyAlignment="1" applyProtection="1">
      <alignment horizontal="center" vertical="top" wrapText="1"/>
    </xf>
    <xf numFmtId="0" fontId="24" fillId="0" borderId="0" xfId="0" applyNumberFormat="1" applyFont="1" applyFill="1" applyBorder="1" applyAlignment="1" applyProtection="1">
      <alignment horizontal="center" vertical="top" wrapText="1"/>
    </xf>
    <xf numFmtId="0" fontId="43" fillId="0" borderId="4" xfId="0" applyFont="1" applyBorder="1" applyAlignment="1">
      <alignment horizontal="center" wrapText="1"/>
    </xf>
    <xf numFmtId="0" fontId="43" fillId="0" borderId="5" xfId="0" applyFont="1" applyBorder="1" applyAlignment="1">
      <alignment horizontal="center" wrapText="1"/>
    </xf>
    <xf numFmtId="0" fontId="43" fillId="0" borderId="6" xfId="0" applyFont="1" applyBorder="1" applyAlignment="1">
      <alignment horizontal="center" wrapText="1"/>
    </xf>
    <xf numFmtId="0" fontId="30" fillId="0" borderId="4" xfId="0" applyNumberFormat="1" applyFont="1" applyFill="1" applyBorder="1" applyAlignment="1" applyProtection="1">
      <alignment horizontal="center" vertical="top"/>
    </xf>
    <xf numFmtId="0" fontId="30" fillId="0" borderId="5" xfId="0" applyNumberFormat="1" applyFont="1" applyFill="1" applyBorder="1" applyAlignment="1" applyProtection="1">
      <alignment horizontal="center" vertical="top"/>
    </xf>
    <xf numFmtId="0" fontId="30" fillId="0" borderId="8" xfId="0" applyNumberFormat="1" applyFont="1" applyFill="1" applyBorder="1" applyAlignment="1" applyProtection="1">
      <alignment horizontal="center" vertical="top"/>
    </xf>
    <xf numFmtId="0" fontId="30" fillId="0" borderId="20" xfId="0" applyNumberFormat="1" applyFont="1" applyFill="1" applyBorder="1" applyAlignment="1" applyProtection="1">
      <alignment horizontal="center" vertical="top"/>
    </xf>
    <xf numFmtId="0" fontId="34" fillId="0" borderId="4" xfId="0" applyNumberFormat="1" applyFont="1" applyFill="1" applyBorder="1" applyAlignment="1" applyProtection="1">
      <alignment horizontal="center" vertical="top"/>
    </xf>
    <xf numFmtId="0" fontId="34" fillId="0" borderId="5" xfId="0" applyNumberFormat="1" applyFont="1" applyFill="1" applyBorder="1" applyAlignment="1" applyProtection="1">
      <alignment horizontal="center" vertical="top"/>
    </xf>
    <xf numFmtId="0" fontId="34" fillId="0" borderId="16" xfId="0" applyNumberFormat="1" applyFont="1" applyFill="1" applyBorder="1" applyAlignment="1" applyProtection="1">
      <alignment horizontal="center" vertical="top"/>
    </xf>
    <xf numFmtId="0" fontId="34" fillId="0" borderId="6" xfId="0" applyNumberFormat="1" applyFont="1" applyFill="1" applyBorder="1" applyAlignment="1" applyProtection="1">
      <alignment horizontal="center" vertical="top"/>
    </xf>
    <xf numFmtId="0" fontId="34" fillId="0" borderId="4" xfId="0" applyNumberFormat="1" applyFont="1" applyFill="1" applyBorder="1" applyAlignment="1" applyProtection="1">
      <alignment horizontal="center" vertical="top" wrapText="1"/>
    </xf>
    <xf numFmtId="0" fontId="34" fillId="0" borderId="5" xfId="0" applyNumberFormat="1" applyFont="1" applyFill="1" applyBorder="1" applyAlignment="1" applyProtection="1">
      <alignment horizontal="center" vertical="top" wrapText="1"/>
    </xf>
    <xf numFmtId="0" fontId="34" fillId="0" borderId="6" xfId="0" applyNumberFormat="1" applyFont="1" applyFill="1" applyBorder="1" applyAlignment="1" applyProtection="1">
      <alignment horizontal="center" vertical="top" wrapText="1"/>
    </xf>
    <xf numFmtId="44" fontId="26" fillId="0" borderId="21" xfId="0" applyNumberFormat="1" applyFont="1" applyFill="1" applyBorder="1" applyAlignment="1" applyProtection="1">
      <alignment horizontal="center" vertical="top" wrapText="1"/>
    </xf>
    <xf numFmtId="44" fontId="26" fillId="0" borderId="8" xfId="0" applyNumberFormat="1" applyFont="1" applyFill="1" applyBorder="1" applyAlignment="1" applyProtection="1">
      <alignment horizontal="center" vertical="top" wrapText="1"/>
    </xf>
    <xf numFmtId="44" fontId="26" fillId="0" borderId="20" xfId="0" applyNumberFormat="1" applyFont="1" applyFill="1" applyBorder="1" applyAlignment="1" applyProtection="1">
      <alignment horizontal="center" vertical="top" wrapText="1"/>
    </xf>
    <xf numFmtId="44" fontId="24" fillId="0" borderId="12" xfId="0" applyNumberFormat="1" applyFont="1" applyFill="1" applyBorder="1" applyAlignment="1" applyProtection="1">
      <alignment horizontal="center" vertical="top" wrapText="1"/>
    </xf>
    <xf numFmtId="44" fontId="24" fillId="0" borderId="0" xfId="0" applyNumberFormat="1" applyFont="1" applyFill="1" applyBorder="1" applyAlignment="1" applyProtection="1">
      <alignment horizontal="center" vertical="top" wrapText="1"/>
    </xf>
    <xf numFmtId="44" fontId="26" fillId="0" borderId="1" xfId="0" applyNumberFormat="1" applyFont="1" applyFill="1" applyBorder="1" applyAlignment="1" applyProtection="1">
      <alignment horizontal="center" vertical="top" wrapText="1"/>
    </xf>
    <xf numFmtId="0" fontId="24" fillId="0" borderId="4" xfId="0" applyNumberFormat="1" applyFont="1" applyFill="1" applyBorder="1" applyAlignment="1" applyProtection="1">
      <alignment horizontal="center" vertical="top" wrapText="1"/>
    </xf>
    <xf numFmtId="0" fontId="31" fillId="0" borderId="12" xfId="0" applyNumberFormat="1" applyFont="1" applyFill="1" applyBorder="1" applyAlignment="1" applyProtection="1">
      <alignment horizontal="center" vertical="top" wrapText="1"/>
    </xf>
    <xf numFmtId="0" fontId="31" fillId="0" borderId="0" xfId="0" applyNumberFormat="1" applyFont="1" applyFill="1" applyBorder="1" applyAlignment="1" applyProtection="1">
      <alignment horizontal="center" vertical="top" wrapText="1"/>
    </xf>
    <xf numFmtId="0" fontId="39" fillId="0" borderId="4" xfId="0" applyNumberFormat="1" applyFont="1" applyFill="1" applyBorder="1" applyAlignment="1" applyProtection="1">
      <alignment horizontal="center" vertical="top" wrapText="1"/>
    </xf>
    <xf numFmtId="0" fontId="39" fillId="0" borderId="5" xfId="0" applyNumberFormat="1" applyFont="1" applyFill="1" applyBorder="1" applyAlignment="1" applyProtection="1">
      <alignment horizontal="center" vertical="top" wrapText="1"/>
    </xf>
    <xf numFmtId="0" fontId="39" fillId="0" borderId="6" xfId="0" applyNumberFormat="1" applyFont="1" applyFill="1" applyBorder="1" applyAlignment="1" applyProtection="1">
      <alignment horizontal="center" vertical="top" wrapText="1"/>
    </xf>
    <xf numFmtId="44" fontId="34" fillId="0" borderId="4" xfId="0" applyNumberFormat="1" applyFont="1" applyFill="1" applyBorder="1" applyAlignment="1" applyProtection="1">
      <alignment horizontal="center" vertical="top" wrapText="1"/>
    </xf>
    <xf numFmtId="44" fontId="34" fillId="0" borderId="5" xfId="0" applyNumberFormat="1" applyFont="1" applyFill="1" applyBorder="1" applyAlignment="1" applyProtection="1">
      <alignment horizontal="center" vertical="top" wrapText="1"/>
    </xf>
    <xf numFmtId="44" fontId="34" fillId="0" borderId="6" xfId="0" applyNumberFormat="1" applyFont="1" applyFill="1" applyBorder="1" applyAlignment="1" applyProtection="1">
      <alignment horizontal="center" vertical="top" wrapText="1"/>
    </xf>
    <xf numFmtId="0" fontId="26" fillId="0" borderId="12" xfId="0" applyNumberFormat="1" applyFont="1" applyFill="1" applyBorder="1" applyAlignment="1" applyProtection="1">
      <alignment horizontal="center" vertical="top" wrapText="1"/>
    </xf>
    <xf numFmtId="0" fontId="26" fillId="0" borderId="13" xfId="0" applyNumberFormat="1" applyFont="1" applyFill="1" applyBorder="1" applyAlignment="1" applyProtection="1">
      <alignment horizontal="center" vertical="top" wrapText="1"/>
    </xf>
    <xf numFmtId="0" fontId="37" fillId="0" borderId="15" xfId="0" applyNumberFormat="1" applyFont="1" applyFill="1" applyBorder="1" applyAlignment="1" applyProtection="1">
      <alignment horizontal="center" vertical="top" wrapText="1"/>
    </xf>
    <xf numFmtId="0" fontId="37" fillId="0" borderId="16" xfId="0" applyNumberFormat="1" applyFont="1" applyFill="1" applyBorder="1" applyAlignment="1" applyProtection="1">
      <alignment horizontal="center" vertical="top" wrapText="1"/>
    </xf>
    <xf numFmtId="0" fontId="37" fillId="0" borderId="17" xfId="0" applyNumberFormat="1" applyFont="1" applyFill="1" applyBorder="1" applyAlignment="1" applyProtection="1">
      <alignment horizontal="center" vertical="top" wrapText="1"/>
    </xf>
    <xf numFmtId="0" fontId="33" fillId="0" borderId="15" xfId="0" applyNumberFormat="1" applyFont="1" applyFill="1" applyBorder="1" applyAlignment="1" applyProtection="1">
      <alignment horizontal="center" vertical="top" wrapText="1"/>
    </xf>
    <xf numFmtId="0" fontId="33" fillId="0" borderId="17" xfId="0" applyNumberFormat="1" applyFont="1" applyFill="1" applyBorder="1" applyAlignment="1" applyProtection="1">
      <alignment horizontal="center" vertical="top" wrapText="1"/>
    </xf>
    <xf numFmtId="44" fontId="24" fillId="0" borderId="4" xfId="0" applyNumberFormat="1" applyFont="1" applyFill="1" applyBorder="1" applyAlignment="1" applyProtection="1">
      <alignment horizontal="center" vertical="top" wrapText="1"/>
    </xf>
    <xf numFmtId="44" fontId="24" fillId="0" borderId="5" xfId="0" applyNumberFormat="1" applyFont="1" applyFill="1" applyBorder="1" applyAlignment="1" applyProtection="1">
      <alignment horizontal="center" vertical="top" wrapText="1"/>
    </xf>
    <xf numFmtId="44" fontId="24" fillId="0" borderId="6" xfId="0" applyNumberFormat="1" applyFont="1" applyFill="1" applyBorder="1" applyAlignment="1" applyProtection="1">
      <alignment horizontal="center" vertical="top" wrapText="1"/>
    </xf>
    <xf numFmtId="44" fontId="26" fillId="0" borderId="4" xfId="0" applyNumberFormat="1" applyFont="1" applyFill="1" applyBorder="1" applyAlignment="1" applyProtection="1">
      <alignment horizontal="center" vertical="top" wrapText="1"/>
    </xf>
    <xf numFmtId="44" fontId="26" fillId="0" borderId="6" xfId="0" applyNumberFormat="1" applyFont="1" applyFill="1" applyBorder="1" applyAlignment="1" applyProtection="1">
      <alignment horizontal="center" vertical="top" wrapText="1"/>
    </xf>
    <xf numFmtId="44" fontId="26" fillId="0" borderId="21" xfId="0" applyNumberFormat="1" applyFont="1" applyFill="1" applyBorder="1" applyAlignment="1" applyProtection="1">
      <alignment horizontal="left" vertical="top" wrapText="1"/>
    </xf>
    <xf numFmtId="44" fontId="26" fillId="0" borderId="8" xfId="0" applyNumberFormat="1" applyFont="1" applyFill="1" applyBorder="1" applyAlignment="1" applyProtection="1">
      <alignment horizontal="left" vertical="top" wrapText="1"/>
    </xf>
    <xf numFmtId="44" fontId="26" fillId="0" borderId="20" xfId="0" applyNumberFormat="1" applyFont="1" applyFill="1" applyBorder="1" applyAlignment="1" applyProtection="1">
      <alignment horizontal="left" vertical="top" wrapText="1"/>
    </xf>
    <xf numFmtId="0" fontId="26" fillId="0" borderId="4" xfId="0" applyNumberFormat="1" applyFont="1" applyFill="1" applyBorder="1" applyAlignment="1" applyProtection="1">
      <alignment horizontal="center" vertical="top" wrapText="1"/>
    </xf>
    <xf numFmtId="0" fontId="26" fillId="0" borderId="6" xfId="0" applyNumberFormat="1" applyFont="1" applyFill="1" applyBorder="1" applyAlignment="1" applyProtection="1">
      <alignment horizontal="center" vertical="top" wrapText="1"/>
    </xf>
    <xf numFmtId="0" fontId="33" fillId="0" borderId="4" xfId="0" applyNumberFormat="1" applyFont="1" applyFill="1" applyBorder="1" applyAlignment="1" applyProtection="1">
      <alignment horizontal="center" vertical="top"/>
    </xf>
    <xf numFmtId="0" fontId="33" fillId="0" borderId="6" xfId="0" applyNumberFormat="1" applyFont="1" applyFill="1" applyBorder="1" applyAlignment="1" applyProtection="1">
      <alignment horizontal="center" vertical="top"/>
    </xf>
    <xf numFmtId="0" fontId="33" fillId="0" borderId="4" xfId="0" applyNumberFormat="1" applyFont="1" applyFill="1" applyBorder="1" applyAlignment="1" applyProtection="1">
      <alignment horizontal="center" vertical="top" wrapText="1"/>
    </xf>
    <xf numFmtId="0" fontId="33" fillId="0" borderId="6" xfId="0" applyNumberFormat="1" applyFont="1" applyFill="1" applyBorder="1" applyAlignment="1" applyProtection="1">
      <alignment horizontal="center" vertical="top" wrapText="1"/>
    </xf>
    <xf numFmtId="44" fontId="26" fillId="0" borderId="12" xfId="0" applyNumberFormat="1" applyFont="1" applyFill="1" applyBorder="1" applyAlignment="1" applyProtection="1">
      <alignment horizontal="center" vertical="top" wrapText="1"/>
    </xf>
    <xf numFmtId="44" fontId="26" fillId="0" borderId="0" xfId="0" applyNumberFormat="1" applyFont="1" applyFill="1" applyBorder="1" applyAlignment="1" applyProtection="1">
      <alignment horizontal="center" vertical="top" wrapText="1"/>
    </xf>
    <xf numFmtId="44" fontId="26" fillId="0" borderId="13" xfId="0" applyNumberFormat="1" applyFont="1" applyFill="1" applyBorder="1" applyAlignment="1" applyProtection="1">
      <alignment horizontal="center" vertical="top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279918</xdr:colOff>
      <xdr:row>0</xdr:row>
      <xdr:rowOff>85534</xdr:rowOff>
    </xdr:from>
    <xdr:to>
      <xdr:col>5</xdr:col>
      <xdr:colOff>279918</xdr:colOff>
      <xdr:row>3</xdr:row>
      <xdr:rowOff>108861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0857" y="85534"/>
          <a:ext cx="762000" cy="513184"/>
        </a:xfrm>
        <a:prstGeom prst="rect">
          <a:avLst/>
        </a:prstGeom>
      </xdr:spPr>
    </xdr:pic>
    <xdr:clientData/>
  </xdr:twoCellAnchor>
  <xdr:oneCellAnchor>
    <xdr:from>
      <xdr:col>7</xdr:col>
      <xdr:colOff>174949</xdr:colOff>
      <xdr:row>0</xdr:row>
      <xdr:rowOff>0</xdr:rowOff>
    </xdr:from>
    <xdr:ext cx="6103775" cy="592883"/>
    <xdr:sp macro="" textlink="">
      <xdr:nvSpPr>
        <xdr:cNvPr id="4" name="CuadroTexto 3"/>
        <xdr:cNvSpPr txBox="1"/>
      </xdr:nvSpPr>
      <xdr:spPr>
        <a:xfrm>
          <a:off x="2196582" y="0"/>
          <a:ext cx="6103775" cy="5928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200" b="1" i="1">
              <a:latin typeface="Algerian" panose="04020705040A02060702" pitchFamily="82" charset="0"/>
            </a:rPr>
            <a:t>SISTEMA PARA EL DESARROLLO</a:t>
          </a:r>
          <a:r>
            <a:rPr lang="es-MX" sz="1200" b="1" i="1" baseline="0">
              <a:latin typeface="Algerian" panose="04020705040A02060702" pitchFamily="82" charset="0"/>
            </a:rPr>
            <a:t> INTEGRAL DE LA FAMILIA DE HECELCHAKAN</a:t>
          </a:r>
        </a:p>
        <a:p>
          <a:pPr algn="ctr"/>
          <a:r>
            <a:rPr lang="es-MX" sz="1400" baseline="0">
              <a:solidFill>
                <a:srgbClr val="0070C0"/>
              </a:solidFill>
              <a:latin typeface="Algerian" panose="04020705040A02060702" pitchFamily="82" charset="0"/>
            </a:rPr>
            <a:t>PRESUPUESTO DE EGRESOS 2024</a:t>
          </a:r>
          <a:endParaRPr lang="es-MX" sz="1400">
            <a:solidFill>
              <a:srgbClr val="0070C0"/>
            </a:solidFill>
            <a:latin typeface="Algerian" panose="04020705040A02060702" pitchFamily="82" charset="0"/>
          </a:endParaRPr>
        </a:p>
      </xdr:txBody>
    </xdr:sp>
    <xdr:clientData/>
  </xdr:oneCellAnchor>
  <xdr:twoCellAnchor editAs="oneCell">
    <xdr:from>
      <xdr:col>19</xdr:col>
      <xdr:colOff>46653</xdr:colOff>
      <xdr:row>0</xdr:row>
      <xdr:rowOff>89418</xdr:rowOff>
    </xdr:from>
    <xdr:to>
      <xdr:col>20</xdr:col>
      <xdr:colOff>213138</xdr:colOff>
      <xdr:row>4</xdr:row>
      <xdr:rowOff>34989</xdr:rowOff>
    </xdr:to>
    <xdr:pic>
      <xdr:nvPicPr>
        <xdr:cNvPr id="8" name="Imagen 7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1755" y="89418"/>
          <a:ext cx="757424" cy="567612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263236</xdr:colOff>
      <xdr:row>0</xdr:row>
      <xdr:rowOff>38101</xdr:rowOff>
    </xdr:from>
    <xdr:to>
      <xdr:col>18</xdr:col>
      <xdr:colOff>0</xdr:colOff>
      <xdr:row>4</xdr:row>
      <xdr:rowOff>83129</xdr:rowOff>
    </xdr:to>
    <xdr:sp macro="" textlink="">
      <xdr:nvSpPr>
        <xdr:cNvPr id="8" name="CuadroTexto 7"/>
        <xdr:cNvSpPr txBox="1"/>
      </xdr:nvSpPr>
      <xdr:spPr>
        <a:xfrm>
          <a:off x="1960418" y="38101"/>
          <a:ext cx="7502237" cy="76546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200" b="1">
              <a:solidFill>
                <a:schemeClr val="tx1"/>
              </a:solidFill>
              <a:latin typeface="Century Gothic" panose="020B0502020202020204" pitchFamily="34" charset="0"/>
            </a:rPr>
            <a:t>SISTEMA PARA EL DESARROLLO INTEGRAL</a:t>
          </a:r>
          <a:r>
            <a:rPr lang="es-MX" sz="1200" b="1" baseline="0">
              <a:solidFill>
                <a:schemeClr val="tx1"/>
              </a:solidFill>
              <a:latin typeface="Century Gothic" panose="020B0502020202020204" pitchFamily="34" charset="0"/>
            </a:rPr>
            <a:t> DE LA FAMILIA DE HECELCHAKAN</a:t>
          </a:r>
        </a:p>
        <a:p>
          <a:pPr algn="ctr"/>
          <a:endParaRPr lang="es-MX" sz="1200" b="1" baseline="0">
            <a:solidFill>
              <a:schemeClr val="tx1"/>
            </a:solidFill>
            <a:latin typeface="Century Gothic" panose="020B0502020202020204" pitchFamily="34" charset="0"/>
          </a:endParaRPr>
        </a:p>
        <a:p>
          <a:pPr algn="ctr"/>
          <a:r>
            <a:rPr lang="es-MX" sz="1200" b="1" baseline="0">
              <a:solidFill>
                <a:schemeClr val="tx1"/>
              </a:solidFill>
              <a:latin typeface="Century Gothic" panose="020B0502020202020204" pitchFamily="34" charset="0"/>
            </a:rPr>
            <a:t>PROGRAMA ANUAL DE ADQUISICIONES, ARRENDAMIENTOS DE BIENES Y SERVICIOS PARA EL EJERCICIO 2023</a:t>
          </a:r>
          <a:endParaRPr lang="es-MX" sz="1200" b="1">
            <a:solidFill>
              <a:schemeClr val="tx1"/>
            </a:solidFill>
            <a:latin typeface="Century Gothic" panose="020B0502020202020204" pitchFamily="34" charset="0"/>
          </a:endParaRPr>
        </a:p>
      </xdr:txBody>
    </xdr:sp>
    <xdr:clientData/>
  </xdr:twoCellAnchor>
  <xdr:twoCellAnchor editAs="oneCell">
    <xdr:from>
      <xdr:col>15</xdr:col>
      <xdr:colOff>1126067</xdr:colOff>
      <xdr:row>0</xdr:row>
      <xdr:rowOff>169719</xdr:rowOff>
    </xdr:from>
    <xdr:to>
      <xdr:col>16</xdr:col>
      <xdr:colOff>726337</xdr:colOff>
      <xdr:row>4</xdr:row>
      <xdr:rowOff>35330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114867" y="169719"/>
          <a:ext cx="768670" cy="610678"/>
        </a:xfrm>
        <a:prstGeom prst="rect">
          <a:avLst/>
        </a:prstGeom>
      </xdr:spPr>
    </xdr:pic>
    <xdr:clientData/>
  </xdr:twoCellAnchor>
  <xdr:twoCellAnchor editAs="oneCell">
    <xdr:from>
      <xdr:col>1</xdr:col>
      <xdr:colOff>595824</xdr:colOff>
      <xdr:row>0</xdr:row>
      <xdr:rowOff>148244</xdr:rowOff>
    </xdr:from>
    <xdr:to>
      <xdr:col>2</xdr:col>
      <xdr:colOff>388379</xdr:colOff>
      <xdr:row>3</xdr:row>
      <xdr:rowOff>148244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73157" y="148244"/>
          <a:ext cx="757755" cy="558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755"/>
  <sheetViews>
    <sheetView tabSelected="1" topLeftCell="A152" zoomScale="98" zoomScaleNormal="98" workbookViewId="0">
      <selection sqref="A1:V162"/>
    </sheetView>
  </sheetViews>
  <sheetFormatPr baseColWidth="10" defaultColWidth="11" defaultRowHeight="7.8" x14ac:dyDescent="0.15"/>
  <cols>
    <col min="1" max="1" width="2" style="1" customWidth="1"/>
    <col min="2" max="2" width="4.44140625" style="2" customWidth="1"/>
    <col min="3" max="3" width="2.109375" style="2" customWidth="1"/>
    <col min="4" max="4" width="7.6640625" style="2" customWidth="1"/>
    <col min="5" max="5" width="3.44140625" style="2" customWidth="1"/>
    <col min="6" max="6" width="6.5546875" style="2" customWidth="1"/>
    <col min="7" max="7" width="4" style="2" customWidth="1"/>
    <col min="8" max="8" width="6.109375" style="2" customWidth="1"/>
    <col min="9" max="9" width="11.44140625" style="37" customWidth="1"/>
    <col min="10" max="10" width="9.109375" style="3" customWidth="1"/>
    <col min="11" max="12" width="9" style="3" customWidth="1"/>
    <col min="13" max="13" width="8.6640625" style="3" customWidth="1"/>
    <col min="14" max="14" width="8.33203125" style="3" customWidth="1"/>
    <col min="15" max="15" width="8.44140625" style="3" customWidth="1"/>
    <col min="16" max="18" width="8.33203125" style="3" customWidth="1"/>
    <col min="19" max="19" width="8.44140625" style="3" customWidth="1"/>
    <col min="20" max="20" width="8.6640625" style="3" customWidth="1"/>
    <col min="21" max="21" width="8.88671875" style="3" customWidth="1"/>
    <col min="22" max="22" width="8.5546875" style="3" customWidth="1"/>
    <col min="23" max="16384" width="11" style="2"/>
  </cols>
  <sheetData>
    <row r="1" spans="1:22" ht="9.75" customHeight="1" x14ac:dyDescent="0.15"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</row>
    <row r="2" spans="1:22" ht="18.75" customHeight="1" x14ac:dyDescent="0.15"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</row>
    <row r="3" spans="1:22" ht="10.5" customHeight="1" x14ac:dyDescent="0.15"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</row>
    <row r="4" spans="1:22" ht="10.5" customHeight="1" x14ac:dyDescent="0.15"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</row>
    <row r="5" spans="1:22" ht="12" customHeight="1" x14ac:dyDescent="0.15"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</row>
    <row r="6" spans="1:22" s="5" customFormat="1" ht="24" customHeight="1" x14ac:dyDescent="0.3">
      <c r="A6" s="216" t="s">
        <v>0</v>
      </c>
      <c r="B6" s="216"/>
      <c r="C6" s="216" t="s">
        <v>1</v>
      </c>
      <c r="D6" s="216"/>
      <c r="E6" s="216" t="s">
        <v>2</v>
      </c>
      <c r="F6" s="216"/>
      <c r="G6" s="4" t="s">
        <v>3</v>
      </c>
      <c r="H6" s="216" t="s">
        <v>4</v>
      </c>
      <c r="I6" s="216"/>
      <c r="J6" s="253" t="s">
        <v>294</v>
      </c>
      <c r="K6" s="250" t="s">
        <v>5</v>
      </c>
      <c r="L6" s="250" t="s">
        <v>6</v>
      </c>
      <c r="M6" s="250" t="s">
        <v>7</v>
      </c>
      <c r="N6" s="250" t="s">
        <v>8</v>
      </c>
      <c r="O6" s="250" t="s">
        <v>9</v>
      </c>
      <c r="P6" s="250" t="s">
        <v>10</v>
      </c>
      <c r="Q6" s="250" t="s">
        <v>11</v>
      </c>
      <c r="R6" s="250" t="s">
        <v>12</v>
      </c>
      <c r="S6" s="250" t="s">
        <v>13</v>
      </c>
      <c r="T6" s="250" t="s">
        <v>14</v>
      </c>
      <c r="U6" s="250" t="s">
        <v>15</v>
      </c>
      <c r="V6" s="250" t="s">
        <v>16</v>
      </c>
    </row>
    <row r="7" spans="1:22" x14ac:dyDescent="0.15">
      <c r="A7" s="6" t="s">
        <v>17</v>
      </c>
      <c r="B7" s="7" t="s">
        <v>18</v>
      </c>
      <c r="C7" s="7" t="s">
        <v>17</v>
      </c>
      <c r="D7" s="7" t="s">
        <v>18</v>
      </c>
      <c r="E7" s="7" t="s">
        <v>19</v>
      </c>
      <c r="F7" s="7" t="s">
        <v>18</v>
      </c>
      <c r="G7" s="7"/>
      <c r="H7" s="7" t="s">
        <v>19</v>
      </c>
      <c r="I7" s="31" t="s">
        <v>18</v>
      </c>
      <c r="J7" s="253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</row>
    <row r="8" spans="1:22" x14ac:dyDescent="0.15">
      <c r="A8" s="6"/>
      <c r="B8" s="7"/>
      <c r="C8" s="7"/>
      <c r="D8" s="7"/>
      <c r="E8" s="7"/>
      <c r="F8" s="7"/>
      <c r="G8" s="7"/>
      <c r="H8" s="7"/>
      <c r="I8" s="31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</row>
    <row r="9" spans="1:22" ht="24.75" customHeight="1" x14ac:dyDescent="0.15">
      <c r="A9" s="245">
        <v>1</v>
      </c>
      <c r="B9" s="231" t="s">
        <v>20</v>
      </c>
      <c r="C9" s="239" t="s">
        <v>21</v>
      </c>
      <c r="D9" s="216" t="s">
        <v>22</v>
      </c>
      <c r="E9" s="239">
        <v>101</v>
      </c>
      <c r="F9" s="247" t="s">
        <v>23</v>
      </c>
      <c r="G9" s="236" t="s">
        <v>24</v>
      </c>
      <c r="H9" s="7">
        <v>2121</v>
      </c>
      <c r="I9" s="31" t="s">
        <v>25</v>
      </c>
      <c r="J9" s="9">
        <v>15215.69</v>
      </c>
      <c r="K9" s="9">
        <f>J9/12</f>
        <v>1267.9741666666666</v>
      </c>
      <c r="L9" s="9">
        <f>K9</f>
        <v>1267.9741666666666</v>
      </c>
      <c r="M9" s="9">
        <f t="shared" ref="M9:V9" si="0">L9</f>
        <v>1267.9741666666666</v>
      </c>
      <c r="N9" s="9">
        <f t="shared" si="0"/>
        <v>1267.9741666666666</v>
      </c>
      <c r="O9" s="9">
        <f t="shared" si="0"/>
        <v>1267.9741666666666</v>
      </c>
      <c r="P9" s="9">
        <f t="shared" si="0"/>
        <v>1267.9741666666666</v>
      </c>
      <c r="Q9" s="9">
        <f t="shared" si="0"/>
        <v>1267.9741666666666</v>
      </c>
      <c r="R9" s="9">
        <f t="shared" si="0"/>
        <v>1267.9741666666666</v>
      </c>
      <c r="S9" s="9">
        <f t="shared" si="0"/>
        <v>1267.9741666666666</v>
      </c>
      <c r="T9" s="9">
        <f t="shared" si="0"/>
        <v>1267.9741666666666</v>
      </c>
      <c r="U9" s="9">
        <f t="shared" si="0"/>
        <v>1267.9741666666666</v>
      </c>
      <c r="V9" s="9">
        <f t="shared" si="0"/>
        <v>1267.9741666666666</v>
      </c>
    </row>
    <row r="10" spans="1:22" ht="24.75" customHeight="1" x14ac:dyDescent="0.15">
      <c r="A10" s="245"/>
      <c r="B10" s="231"/>
      <c r="C10" s="239"/>
      <c r="D10" s="216"/>
      <c r="E10" s="239"/>
      <c r="F10" s="247"/>
      <c r="G10" s="236"/>
      <c r="H10" s="7">
        <v>2111</v>
      </c>
      <c r="I10" s="31" t="s">
        <v>26</v>
      </c>
      <c r="J10" s="9">
        <v>9623.31</v>
      </c>
      <c r="K10" s="9">
        <f t="shared" ref="K10:K17" si="1">J10/12</f>
        <v>801.9425</v>
      </c>
      <c r="L10" s="9">
        <f t="shared" ref="L10:V17" si="2">K10</f>
        <v>801.9425</v>
      </c>
      <c r="M10" s="9">
        <f t="shared" si="2"/>
        <v>801.9425</v>
      </c>
      <c r="N10" s="9">
        <f t="shared" si="2"/>
        <v>801.9425</v>
      </c>
      <c r="O10" s="9">
        <f t="shared" si="2"/>
        <v>801.9425</v>
      </c>
      <c r="P10" s="9">
        <f t="shared" si="2"/>
        <v>801.9425</v>
      </c>
      <c r="Q10" s="9">
        <f t="shared" si="2"/>
        <v>801.9425</v>
      </c>
      <c r="R10" s="9">
        <f t="shared" si="2"/>
        <v>801.9425</v>
      </c>
      <c r="S10" s="9">
        <f t="shared" si="2"/>
        <v>801.9425</v>
      </c>
      <c r="T10" s="9">
        <f t="shared" si="2"/>
        <v>801.9425</v>
      </c>
      <c r="U10" s="9">
        <f t="shared" si="2"/>
        <v>801.9425</v>
      </c>
      <c r="V10" s="9">
        <f t="shared" si="2"/>
        <v>801.9425</v>
      </c>
    </row>
    <row r="11" spans="1:22" ht="24.75" customHeight="1" x14ac:dyDescent="0.15">
      <c r="A11" s="245"/>
      <c r="B11" s="231"/>
      <c r="C11" s="239"/>
      <c r="D11" s="216"/>
      <c r="E11" s="239"/>
      <c r="F11" s="247"/>
      <c r="G11" s="236"/>
      <c r="H11" s="7">
        <v>2141</v>
      </c>
      <c r="I11" s="31" t="s">
        <v>27</v>
      </c>
      <c r="J11" s="9">
        <v>1425.6</v>
      </c>
      <c r="K11" s="9">
        <f t="shared" si="1"/>
        <v>118.8</v>
      </c>
      <c r="L11" s="9">
        <f t="shared" si="2"/>
        <v>118.8</v>
      </c>
      <c r="M11" s="9">
        <f t="shared" si="2"/>
        <v>118.8</v>
      </c>
      <c r="N11" s="9">
        <f t="shared" si="2"/>
        <v>118.8</v>
      </c>
      <c r="O11" s="9">
        <f t="shared" si="2"/>
        <v>118.8</v>
      </c>
      <c r="P11" s="9">
        <f t="shared" si="2"/>
        <v>118.8</v>
      </c>
      <c r="Q11" s="9">
        <f t="shared" si="2"/>
        <v>118.8</v>
      </c>
      <c r="R11" s="9">
        <f t="shared" si="2"/>
        <v>118.8</v>
      </c>
      <c r="S11" s="9">
        <f t="shared" si="2"/>
        <v>118.8</v>
      </c>
      <c r="T11" s="9">
        <f t="shared" si="2"/>
        <v>118.8</v>
      </c>
      <c r="U11" s="9">
        <f t="shared" si="2"/>
        <v>118.8</v>
      </c>
      <c r="V11" s="9">
        <f t="shared" si="2"/>
        <v>118.8</v>
      </c>
    </row>
    <row r="12" spans="1:22" ht="21" customHeight="1" x14ac:dyDescent="0.15">
      <c r="A12" s="245"/>
      <c r="B12" s="231"/>
      <c r="C12" s="239"/>
      <c r="D12" s="216"/>
      <c r="E12" s="239"/>
      <c r="F12" s="247"/>
      <c r="G12" s="236"/>
      <c r="H12" s="7">
        <v>2211</v>
      </c>
      <c r="I12" s="31" t="s">
        <v>28</v>
      </c>
      <c r="J12" s="9">
        <v>42138.080000000002</v>
      </c>
      <c r="K12" s="9">
        <f t="shared" si="1"/>
        <v>3511.5066666666667</v>
      </c>
      <c r="L12" s="9">
        <f t="shared" si="2"/>
        <v>3511.5066666666667</v>
      </c>
      <c r="M12" s="9">
        <f t="shared" si="2"/>
        <v>3511.5066666666667</v>
      </c>
      <c r="N12" s="9">
        <f t="shared" si="2"/>
        <v>3511.5066666666667</v>
      </c>
      <c r="O12" s="9">
        <f t="shared" si="2"/>
        <v>3511.5066666666667</v>
      </c>
      <c r="P12" s="9">
        <f t="shared" si="2"/>
        <v>3511.5066666666667</v>
      </c>
      <c r="Q12" s="9">
        <f t="shared" si="2"/>
        <v>3511.5066666666667</v>
      </c>
      <c r="R12" s="9">
        <f t="shared" si="2"/>
        <v>3511.5066666666667</v>
      </c>
      <c r="S12" s="9">
        <f t="shared" si="2"/>
        <v>3511.5066666666667</v>
      </c>
      <c r="T12" s="9">
        <f t="shared" si="2"/>
        <v>3511.5066666666667</v>
      </c>
      <c r="U12" s="9">
        <f t="shared" si="2"/>
        <v>3511.5066666666667</v>
      </c>
      <c r="V12" s="9">
        <f t="shared" si="2"/>
        <v>3511.5066666666667</v>
      </c>
    </row>
    <row r="13" spans="1:22" ht="21" customHeight="1" x14ac:dyDescent="0.15">
      <c r="A13" s="245"/>
      <c r="B13" s="231"/>
      <c r="C13" s="239"/>
      <c r="D13" s="216"/>
      <c r="E13" s="239"/>
      <c r="F13" s="247"/>
      <c r="G13" s="236"/>
      <c r="H13" s="7">
        <v>3361</v>
      </c>
      <c r="I13" s="32" t="s">
        <v>29</v>
      </c>
      <c r="J13" s="9">
        <v>1302.72</v>
      </c>
      <c r="K13" s="9">
        <f t="shared" si="1"/>
        <v>108.56</v>
      </c>
      <c r="L13" s="9">
        <f t="shared" si="2"/>
        <v>108.56</v>
      </c>
      <c r="M13" s="9">
        <f t="shared" si="2"/>
        <v>108.56</v>
      </c>
      <c r="N13" s="9">
        <f t="shared" si="2"/>
        <v>108.56</v>
      </c>
      <c r="O13" s="9">
        <f t="shared" si="2"/>
        <v>108.56</v>
      </c>
      <c r="P13" s="9">
        <f t="shared" si="2"/>
        <v>108.56</v>
      </c>
      <c r="Q13" s="9">
        <f t="shared" si="2"/>
        <v>108.56</v>
      </c>
      <c r="R13" s="9">
        <f t="shared" si="2"/>
        <v>108.56</v>
      </c>
      <c r="S13" s="9">
        <f t="shared" si="2"/>
        <v>108.56</v>
      </c>
      <c r="T13" s="9">
        <f t="shared" si="2"/>
        <v>108.56</v>
      </c>
      <c r="U13" s="9">
        <f t="shared" si="2"/>
        <v>108.56</v>
      </c>
      <c r="V13" s="9">
        <f t="shared" si="2"/>
        <v>108.56</v>
      </c>
    </row>
    <row r="14" spans="1:22" ht="18.75" customHeight="1" x14ac:dyDescent="0.15">
      <c r="A14" s="245"/>
      <c r="B14" s="231"/>
      <c r="C14" s="239"/>
      <c r="D14" s="216"/>
      <c r="E14" s="239"/>
      <c r="F14" s="247"/>
      <c r="G14" s="236"/>
      <c r="H14" s="7">
        <v>2611</v>
      </c>
      <c r="I14" s="31" t="s">
        <v>30</v>
      </c>
      <c r="J14" s="9">
        <v>136719.45000000001</v>
      </c>
      <c r="K14" s="9">
        <f t="shared" si="1"/>
        <v>11393.2875</v>
      </c>
      <c r="L14" s="9">
        <f t="shared" si="2"/>
        <v>11393.2875</v>
      </c>
      <c r="M14" s="9">
        <f t="shared" si="2"/>
        <v>11393.2875</v>
      </c>
      <c r="N14" s="9">
        <f t="shared" si="2"/>
        <v>11393.2875</v>
      </c>
      <c r="O14" s="9">
        <f t="shared" si="2"/>
        <v>11393.2875</v>
      </c>
      <c r="P14" s="9">
        <f t="shared" si="2"/>
        <v>11393.2875</v>
      </c>
      <c r="Q14" s="9">
        <f t="shared" si="2"/>
        <v>11393.2875</v>
      </c>
      <c r="R14" s="9">
        <f t="shared" si="2"/>
        <v>11393.2875</v>
      </c>
      <c r="S14" s="9">
        <f t="shared" si="2"/>
        <v>11393.2875</v>
      </c>
      <c r="T14" s="9">
        <f t="shared" si="2"/>
        <v>11393.2875</v>
      </c>
      <c r="U14" s="9">
        <f t="shared" si="2"/>
        <v>11393.2875</v>
      </c>
      <c r="V14" s="9">
        <f t="shared" si="2"/>
        <v>11393.2875</v>
      </c>
    </row>
    <row r="15" spans="1:22" ht="21" customHeight="1" x14ac:dyDescent="0.15">
      <c r="A15" s="245"/>
      <c r="B15" s="231"/>
      <c r="C15" s="239"/>
      <c r="D15" s="216"/>
      <c r="E15" s="239"/>
      <c r="F15" s="247"/>
      <c r="G15" s="236"/>
      <c r="H15" s="7">
        <v>3612</v>
      </c>
      <c r="I15" s="31" t="s">
        <v>31</v>
      </c>
      <c r="J15" s="9">
        <v>192</v>
      </c>
      <c r="K15" s="9">
        <f t="shared" si="1"/>
        <v>16</v>
      </c>
      <c r="L15" s="9">
        <f t="shared" si="2"/>
        <v>16</v>
      </c>
      <c r="M15" s="9">
        <f t="shared" si="2"/>
        <v>16</v>
      </c>
      <c r="N15" s="9">
        <f t="shared" si="2"/>
        <v>16</v>
      </c>
      <c r="O15" s="9">
        <f t="shared" si="2"/>
        <v>16</v>
      </c>
      <c r="P15" s="9">
        <f t="shared" si="2"/>
        <v>16</v>
      </c>
      <c r="Q15" s="9">
        <f t="shared" si="2"/>
        <v>16</v>
      </c>
      <c r="R15" s="9">
        <f t="shared" si="2"/>
        <v>16</v>
      </c>
      <c r="S15" s="9">
        <f t="shared" si="2"/>
        <v>16</v>
      </c>
      <c r="T15" s="9">
        <f t="shared" si="2"/>
        <v>16</v>
      </c>
      <c r="U15" s="9">
        <f t="shared" si="2"/>
        <v>16</v>
      </c>
      <c r="V15" s="9">
        <f t="shared" si="2"/>
        <v>16</v>
      </c>
    </row>
    <row r="16" spans="1:22" ht="21" customHeight="1" x14ac:dyDescent="0.15">
      <c r="A16" s="245"/>
      <c r="B16" s="231"/>
      <c r="C16" s="239"/>
      <c r="D16" s="216"/>
      <c r="E16" s="239"/>
      <c r="F16" s="247"/>
      <c r="G16" s="236"/>
      <c r="H16" s="7">
        <v>3751</v>
      </c>
      <c r="I16" s="31" t="s">
        <v>32</v>
      </c>
      <c r="J16" s="9">
        <f>28776+500</f>
        <v>29276</v>
      </c>
      <c r="K16" s="9">
        <f t="shared" si="1"/>
        <v>2439.6666666666665</v>
      </c>
      <c r="L16" s="9">
        <f t="shared" si="2"/>
        <v>2439.6666666666665</v>
      </c>
      <c r="M16" s="9">
        <f t="shared" si="2"/>
        <v>2439.6666666666665</v>
      </c>
      <c r="N16" s="9">
        <f t="shared" si="2"/>
        <v>2439.6666666666665</v>
      </c>
      <c r="O16" s="9">
        <f t="shared" si="2"/>
        <v>2439.6666666666665</v>
      </c>
      <c r="P16" s="9">
        <f t="shared" si="2"/>
        <v>2439.6666666666665</v>
      </c>
      <c r="Q16" s="9">
        <f t="shared" si="2"/>
        <v>2439.6666666666665</v>
      </c>
      <c r="R16" s="9">
        <f t="shared" si="2"/>
        <v>2439.6666666666665</v>
      </c>
      <c r="S16" s="9">
        <f t="shared" si="2"/>
        <v>2439.6666666666665</v>
      </c>
      <c r="T16" s="9">
        <f t="shared" si="2"/>
        <v>2439.6666666666665</v>
      </c>
      <c r="U16" s="9">
        <f t="shared" si="2"/>
        <v>2439.6666666666665</v>
      </c>
      <c r="V16" s="9">
        <f t="shared" si="2"/>
        <v>2439.6666666666665</v>
      </c>
    </row>
    <row r="17" spans="1:25" ht="21" customHeight="1" x14ac:dyDescent="0.15">
      <c r="A17" s="10"/>
      <c r="B17" s="4"/>
      <c r="C17" s="11"/>
      <c r="D17" s="4"/>
      <c r="E17" s="11"/>
      <c r="F17" s="4"/>
      <c r="G17" s="11"/>
      <c r="H17" s="7">
        <v>4411</v>
      </c>
      <c r="I17" s="31" t="s">
        <v>33</v>
      </c>
      <c r="J17" s="9">
        <v>232870.1</v>
      </c>
      <c r="K17" s="9">
        <f t="shared" si="1"/>
        <v>19405.841666666667</v>
      </c>
      <c r="L17" s="9">
        <f t="shared" si="2"/>
        <v>19405.841666666667</v>
      </c>
      <c r="M17" s="9">
        <f t="shared" si="2"/>
        <v>19405.841666666667</v>
      </c>
      <c r="N17" s="9">
        <f t="shared" si="2"/>
        <v>19405.841666666667</v>
      </c>
      <c r="O17" s="9">
        <f t="shared" si="2"/>
        <v>19405.841666666667</v>
      </c>
      <c r="P17" s="9">
        <f t="shared" si="2"/>
        <v>19405.841666666667</v>
      </c>
      <c r="Q17" s="9">
        <f t="shared" si="2"/>
        <v>19405.841666666667</v>
      </c>
      <c r="R17" s="9">
        <f t="shared" si="2"/>
        <v>19405.841666666667</v>
      </c>
      <c r="S17" s="9">
        <f t="shared" si="2"/>
        <v>19405.841666666667</v>
      </c>
      <c r="T17" s="9">
        <f t="shared" si="2"/>
        <v>19405.841666666667</v>
      </c>
      <c r="U17" s="9">
        <f t="shared" si="2"/>
        <v>19405.841666666667</v>
      </c>
      <c r="V17" s="9">
        <f t="shared" si="2"/>
        <v>19405.841666666667</v>
      </c>
      <c r="X17" s="51"/>
      <c r="Y17" s="51"/>
    </row>
    <row r="18" spans="1:25" ht="21" customHeight="1" x14ac:dyDescent="0.2">
      <c r="A18" s="248" t="s">
        <v>34</v>
      </c>
      <c r="B18" s="248"/>
      <c r="C18" s="248"/>
      <c r="D18" s="248"/>
      <c r="E18" s="248"/>
      <c r="F18" s="248"/>
      <c r="G18" s="248"/>
      <c r="H18" s="248"/>
      <c r="I18" s="248"/>
      <c r="J18" s="61">
        <f t="shared" ref="J18:V18" si="3">SUM(J9:J17)</f>
        <v>468762.95</v>
      </c>
      <c r="K18" s="38">
        <f t="shared" si="3"/>
        <v>39063.57916666667</v>
      </c>
      <c r="L18" s="38">
        <f t="shared" si="3"/>
        <v>39063.57916666667</v>
      </c>
      <c r="M18" s="38">
        <f t="shared" si="3"/>
        <v>39063.57916666667</v>
      </c>
      <c r="N18" s="38">
        <f t="shared" si="3"/>
        <v>39063.57916666667</v>
      </c>
      <c r="O18" s="38">
        <f t="shared" si="3"/>
        <v>39063.57916666667</v>
      </c>
      <c r="P18" s="38">
        <f t="shared" si="3"/>
        <v>39063.57916666667</v>
      </c>
      <c r="Q18" s="38">
        <f t="shared" si="3"/>
        <v>39063.57916666667</v>
      </c>
      <c r="R18" s="38">
        <f t="shared" si="3"/>
        <v>39063.57916666667</v>
      </c>
      <c r="S18" s="38">
        <f t="shared" si="3"/>
        <v>39063.57916666667</v>
      </c>
      <c r="T18" s="38">
        <f t="shared" si="3"/>
        <v>39063.57916666667</v>
      </c>
      <c r="U18" s="38">
        <f t="shared" si="3"/>
        <v>39063.57916666667</v>
      </c>
      <c r="V18" s="38">
        <f t="shared" si="3"/>
        <v>39063.57916666667</v>
      </c>
    </row>
    <row r="19" spans="1:25" ht="25.5" customHeight="1" x14ac:dyDescent="0.15">
      <c r="A19" s="245">
        <v>1</v>
      </c>
      <c r="B19" s="231" t="s">
        <v>20</v>
      </c>
      <c r="C19" s="239" t="s">
        <v>35</v>
      </c>
      <c r="D19" s="216" t="s">
        <v>36</v>
      </c>
      <c r="E19" s="239">
        <v>101</v>
      </c>
      <c r="F19" s="249" t="s">
        <v>23</v>
      </c>
      <c r="G19" s="236" t="s">
        <v>24</v>
      </c>
      <c r="H19" s="7">
        <v>2211</v>
      </c>
      <c r="I19" s="31" t="s">
        <v>28</v>
      </c>
      <c r="J19" s="9">
        <v>6650.12</v>
      </c>
      <c r="K19" s="9">
        <f t="shared" ref="K19:K25" si="4">J19/12</f>
        <v>554.17666666666662</v>
      </c>
      <c r="L19" s="9">
        <f t="shared" ref="L19:V25" si="5">K19</f>
        <v>554.17666666666662</v>
      </c>
      <c r="M19" s="9">
        <f t="shared" si="5"/>
        <v>554.17666666666662</v>
      </c>
      <c r="N19" s="9">
        <f t="shared" si="5"/>
        <v>554.17666666666662</v>
      </c>
      <c r="O19" s="9">
        <f t="shared" si="5"/>
        <v>554.17666666666662</v>
      </c>
      <c r="P19" s="9">
        <f t="shared" si="5"/>
        <v>554.17666666666662</v>
      </c>
      <c r="Q19" s="9">
        <f t="shared" si="5"/>
        <v>554.17666666666662</v>
      </c>
      <c r="R19" s="9">
        <f t="shared" si="5"/>
        <v>554.17666666666662</v>
      </c>
      <c r="S19" s="9">
        <f t="shared" si="5"/>
        <v>554.17666666666662</v>
      </c>
      <c r="T19" s="9">
        <f t="shared" si="5"/>
        <v>554.17666666666662</v>
      </c>
      <c r="U19" s="9">
        <f t="shared" si="5"/>
        <v>554.17666666666662</v>
      </c>
      <c r="V19" s="9">
        <f t="shared" si="5"/>
        <v>554.17666666666662</v>
      </c>
    </row>
    <row r="20" spans="1:25" ht="21" customHeight="1" x14ac:dyDescent="0.15">
      <c r="A20" s="245"/>
      <c r="B20" s="231"/>
      <c r="C20" s="239"/>
      <c r="D20" s="216"/>
      <c r="E20" s="239"/>
      <c r="F20" s="249"/>
      <c r="G20" s="236"/>
      <c r="H20" s="7">
        <v>3111</v>
      </c>
      <c r="I20" s="31" t="s">
        <v>37</v>
      </c>
      <c r="J20" s="9">
        <v>43360.800000000003</v>
      </c>
      <c r="K20" s="9">
        <f t="shared" si="4"/>
        <v>3613.4</v>
      </c>
      <c r="L20" s="9">
        <f t="shared" si="5"/>
        <v>3613.4</v>
      </c>
      <c r="M20" s="9">
        <f t="shared" si="5"/>
        <v>3613.4</v>
      </c>
      <c r="N20" s="9">
        <f t="shared" si="5"/>
        <v>3613.4</v>
      </c>
      <c r="O20" s="9">
        <f t="shared" si="5"/>
        <v>3613.4</v>
      </c>
      <c r="P20" s="9">
        <f t="shared" si="5"/>
        <v>3613.4</v>
      </c>
      <c r="Q20" s="9">
        <f t="shared" si="5"/>
        <v>3613.4</v>
      </c>
      <c r="R20" s="9">
        <f t="shared" si="5"/>
        <v>3613.4</v>
      </c>
      <c r="S20" s="9">
        <f t="shared" si="5"/>
        <v>3613.4</v>
      </c>
      <c r="T20" s="9">
        <f t="shared" si="5"/>
        <v>3613.4</v>
      </c>
      <c r="U20" s="9">
        <f t="shared" si="5"/>
        <v>3613.4</v>
      </c>
      <c r="V20" s="9">
        <f t="shared" si="5"/>
        <v>3613.4</v>
      </c>
    </row>
    <row r="21" spans="1:25" ht="21" customHeight="1" x14ac:dyDescent="0.15">
      <c r="A21" s="245"/>
      <c r="B21" s="231"/>
      <c r="C21" s="239"/>
      <c r="D21" s="216"/>
      <c r="E21" s="239"/>
      <c r="F21" s="249"/>
      <c r="G21" s="236"/>
      <c r="H21" s="7">
        <v>3141</v>
      </c>
      <c r="I21" s="31" t="s">
        <v>38</v>
      </c>
      <c r="J21" s="9">
        <v>6195.61</v>
      </c>
      <c r="K21" s="9">
        <f t="shared" si="4"/>
        <v>516.30083333333334</v>
      </c>
      <c r="L21" s="9">
        <f t="shared" si="5"/>
        <v>516.30083333333334</v>
      </c>
      <c r="M21" s="9">
        <f t="shared" si="5"/>
        <v>516.30083333333334</v>
      </c>
      <c r="N21" s="9">
        <f t="shared" si="5"/>
        <v>516.30083333333334</v>
      </c>
      <c r="O21" s="9">
        <f t="shared" si="5"/>
        <v>516.30083333333334</v>
      </c>
      <c r="P21" s="9">
        <f t="shared" si="5"/>
        <v>516.30083333333334</v>
      </c>
      <c r="Q21" s="9">
        <f t="shared" si="5"/>
        <v>516.30083333333334</v>
      </c>
      <c r="R21" s="9">
        <f t="shared" si="5"/>
        <v>516.30083333333334</v>
      </c>
      <c r="S21" s="9">
        <f t="shared" si="5"/>
        <v>516.30083333333334</v>
      </c>
      <c r="T21" s="9">
        <f t="shared" si="5"/>
        <v>516.30083333333334</v>
      </c>
      <c r="U21" s="9">
        <f t="shared" si="5"/>
        <v>516.30083333333334</v>
      </c>
      <c r="V21" s="9">
        <f t="shared" si="5"/>
        <v>516.30083333333334</v>
      </c>
    </row>
    <row r="22" spans="1:25" ht="21" customHeight="1" x14ac:dyDescent="0.15">
      <c r="A22" s="245"/>
      <c r="B22" s="231"/>
      <c r="C22" s="239"/>
      <c r="D22" s="216"/>
      <c r="E22" s="239"/>
      <c r="F22" s="249"/>
      <c r="G22" s="236"/>
      <c r="H22" s="7">
        <v>3151</v>
      </c>
      <c r="I22" s="31" t="s">
        <v>39</v>
      </c>
      <c r="J22" s="9">
        <v>3092.4</v>
      </c>
      <c r="K22" s="9">
        <f t="shared" si="4"/>
        <v>257.7</v>
      </c>
      <c r="L22" s="9">
        <f t="shared" si="5"/>
        <v>257.7</v>
      </c>
      <c r="M22" s="9">
        <f t="shared" si="5"/>
        <v>257.7</v>
      </c>
      <c r="N22" s="9">
        <f t="shared" si="5"/>
        <v>257.7</v>
      </c>
      <c r="O22" s="9">
        <f t="shared" si="5"/>
        <v>257.7</v>
      </c>
      <c r="P22" s="9">
        <f t="shared" si="5"/>
        <v>257.7</v>
      </c>
      <c r="Q22" s="9">
        <f t="shared" si="5"/>
        <v>257.7</v>
      </c>
      <c r="R22" s="9">
        <f t="shared" si="5"/>
        <v>257.7</v>
      </c>
      <c r="S22" s="9">
        <f t="shared" si="5"/>
        <v>257.7</v>
      </c>
      <c r="T22" s="9">
        <f t="shared" si="5"/>
        <v>257.7</v>
      </c>
      <c r="U22" s="9">
        <f t="shared" si="5"/>
        <v>257.7</v>
      </c>
      <c r="V22" s="9">
        <f t="shared" si="5"/>
        <v>257.7</v>
      </c>
    </row>
    <row r="23" spans="1:25" ht="21" customHeight="1" x14ac:dyDescent="0.15">
      <c r="A23" s="245"/>
      <c r="B23" s="231"/>
      <c r="C23" s="239"/>
      <c r="D23" s="216"/>
      <c r="E23" s="239"/>
      <c r="F23" s="249"/>
      <c r="G23" s="236"/>
      <c r="H23" s="7">
        <v>3221</v>
      </c>
      <c r="I23" s="31" t="s">
        <v>40</v>
      </c>
      <c r="J23" s="9">
        <v>27577.37</v>
      </c>
      <c r="K23" s="9">
        <f t="shared" si="4"/>
        <v>2298.1141666666667</v>
      </c>
      <c r="L23" s="9">
        <f t="shared" si="5"/>
        <v>2298.1141666666667</v>
      </c>
      <c r="M23" s="9">
        <f t="shared" si="5"/>
        <v>2298.1141666666667</v>
      </c>
      <c r="N23" s="9">
        <f t="shared" si="5"/>
        <v>2298.1141666666667</v>
      </c>
      <c r="O23" s="9">
        <f t="shared" si="5"/>
        <v>2298.1141666666667</v>
      </c>
      <c r="P23" s="9">
        <f t="shared" si="5"/>
        <v>2298.1141666666667</v>
      </c>
      <c r="Q23" s="9">
        <f t="shared" si="5"/>
        <v>2298.1141666666667</v>
      </c>
      <c r="R23" s="9">
        <f t="shared" si="5"/>
        <v>2298.1141666666667</v>
      </c>
      <c r="S23" s="9">
        <f t="shared" si="5"/>
        <v>2298.1141666666667</v>
      </c>
      <c r="T23" s="9">
        <f t="shared" si="5"/>
        <v>2298.1141666666667</v>
      </c>
      <c r="U23" s="9">
        <f t="shared" si="5"/>
        <v>2298.1141666666667</v>
      </c>
      <c r="V23" s="9">
        <f t="shared" si="5"/>
        <v>2298.1141666666667</v>
      </c>
    </row>
    <row r="24" spans="1:25" ht="21" customHeight="1" x14ac:dyDescent="0.15">
      <c r="A24" s="245"/>
      <c r="B24" s="231"/>
      <c r="C24" s="239"/>
      <c r="D24" s="216"/>
      <c r="E24" s="239"/>
      <c r="F24" s="249"/>
      <c r="G24" s="236"/>
      <c r="H24" s="7">
        <v>3791</v>
      </c>
      <c r="I24" s="31" t="s">
        <v>41</v>
      </c>
      <c r="J24" s="9">
        <v>180</v>
      </c>
      <c r="K24" s="9">
        <f t="shared" si="4"/>
        <v>15</v>
      </c>
      <c r="L24" s="9">
        <f t="shared" si="5"/>
        <v>15</v>
      </c>
      <c r="M24" s="9">
        <f t="shared" si="5"/>
        <v>15</v>
      </c>
      <c r="N24" s="9">
        <f t="shared" si="5"/>
        <v>15</v>
      </c>
      <c r="O24" s="9">
        <f t="shared" si="5"/>
        <v>15</v>
      </c>
      <c r="P24" s="9">
        <f t="shared" si="5"/>
        <v>15</v>
      </c>
      <c r="Q24" s="9">
        <f t="shared" si="5"/>
        <v>15</v>
      </c>
      <c r="R24" s="9">
        <f t="shared" si="5"/>
        <v>15</v>
      </c>
      <c r="S24" s="9">
        <f t="shared" si="5"/>
        <v>15</v>
      </c>
      <c r="T24" s="9">
        <f t="shared" si="5"/>
        <v>15</v>
      </c>
      <c r="U24" s="9">
        <f t="shared" si="5"/>
        <v>15</v>
      </c>
      <c r="V24" s="9">
        <f t="shared" si="5"/>
        <v>15</v>
      </c>
    </row>
    <row r="25" spans="1:25" ht="21" customHeight="1" x14ac:dyDescent="0.15">
      <c r="A25" s="245"/>
      <c r="B25" s="231"/>
      <c r="C25" s="239"/>
      <c r="D25" s="216"/>
      <c r="E25" s="239"/>
      <c r="F25" s="249"/>
      <c r="G25" s="236"/>
      <c r="H25" s="7">
        <v>3821</v>
      </c>
      <c r="I25" s="31" t="s">
        <v>42</v>
      </c>
      <c r="J25" s="9">
        <v>63431.75</v>
      </c>
      <c r="K25" s="9">
        <f t="shared" si="4"/>
        <v>5285.979166666667</v>
      </c>
      <c r="L25" s="9">
        <f t="shared" si="5"/>
        <v>5285.979166666667</v>
      </c>
      <c r="M25" s="9">
        <f t="shared" si="5"/>
        <v>5285.979166666667</v>
      </c>
      <c r="N25" s="9">
        <f t="shared" si="5"/>
        <v>5285.979166666667</v>
      </c>
      <c r="O25" s="9">
        <f t="shared" si="5"/>
        <v>5285.979166666667</v>
      </c>
      <c r="P25" s="9">
        <f t="shared" si="5"/>
        <v>5285.979166666667</v>
      </c>
      <c r="Q25" s="9">
        <f t="shared" si="5"/>
        <v>5285.979166666667</v>
      </c>
      <c r="R25" s="9">
        <f t="shared" si="5"/>
        <v>5285.979166666667</v>
      </c>
      <c r="S25" s="9">
        <f t="shared" si="5"/>
        <v>5285.979166666667</v>
      </c>
      <c r="T25" s="9">
        <f t="shared" si="5"/>
        <v>5285.979166666667</v>
      </c>
      <c r="U25" s="9">
        <f t="shared" si="5"/>
        <v>5285.979166666667</v>
      </c>
      <c r="V25" s="9">
        <f t="shared" si="5"/>
        <v>5285.979166666667</v>
      </c>
      <c r="X25" s="51"/>
      <c r="Y25" s="51"/>
    </row>
    <row r="26" spans="1:25" ht="21" customHeight="1" x14ac:dyDescent="0.2">
      <c r="A26" s="243" t="s">
        <v>34</v>
      </c>
      <c r="B26" s="243"/>
      <c r="C26" s="243"/>
      <c r="D26" s="243"/>
      <c r="E26" s="243"/>
      <c r="F26" s="243"/>
      <c r="G26" s="243"/>
      <c r="H26" s="243"/>
      <c r="I26" s="243"/>
      <c r="J26" s="61">
        <f t="shared" ref="J26:V26" si="6">SUM(J19:J25)</f>
        <v>150488.04999999999</v>
      </c>
      <c r="K26" s="38">
        <f t="shared" si="6"/>
        <v>12540.670833333334</v>
      </c>
      <c r="L26" s="38">
        <f t="shared" si="6"/>
        <v>12540.670833333334</v>
      </c>
      <c r="M26" s="38">
        <f t="shared" si="6"/>
        <v>12540.670833333334</v>
      </c>
      <c r="N26" s="38">
        <f t="shared" si="6"/>
        <v>12540.670833333334</v>
      </c>
      <c r="O26" s="38">
        <f t="shared" si="6"/>
        <v>12540.670833333334</v>
      </c>
      <c r="P26" s="38">
        <f t="shared" si="6"/>
        <v>12540.670833333334</v>
      </c>
      <c r="Q26" s="38">
        <f t="shared" si="6"/>
        <v>12540.670833333334</v>
      </c>
      <c r="R26" s="38">
        <f t="shared" si="6"/>
        <v>12540.670833333334</v>
      </c>
      <c r="S26" s="38">
        <f t="shared" si="6"/>
        <v>12540.670833333334</v>
      </c>
      <c r="T26" s="38">
        <f t="shared" si="6"/>
        <v>12540.670833333334</v>
      </c>
      <c r="U26" s="38">
        <f t="shared" si="6"/>
        <v>12540.670833333334</v>
      </c>
      <c r="V26" s="38">
        <f t="shared" si="6"/>
        <v>12540.670833333334</v>
      </c>
    </row>
    <row r="27" spans="1:25" ht="21" customHeight="1" x14ac:dyDescent="0.15">
      <c r="A27" s="245">
        <v>1</v>
      </c>
      <c r="B27" s="231" t="s">
        <v>20</v>
      </c>
      <c r="C27" s="239" t="s">
        <v>43</v>
      </c>
      <c r="D27" s="216" t="s">
        <v>44</v>
      </c>
      <c r="E27" s="239">
        <v>102</v>
      </c>
      <c r="F27" s="231" t="s">
        <v>45</v>
      </c>
      <c r="G27" s="236" t="s">
        <v>24</v>
      </c>
      <c r="H27" s="7">
        <v>2211</v>
      </c>
      <c r="I27" s="31" t="s">
        <v>28</v>
      </c>
      <c r="J27" s="9">
        <v>1247.2</v>
      </c>
      <c r="K27" s="9">
        <f t="shared" ref="K27:K35" si="7">J27/12</f>
        <v>103.93333333333334</v>
      </c>
      <c r="L27" s="9">
        <f t="shared" ref="L27:V35" si="8">K27</f>
        <v>103.93333333333334</v>
      </c>
      <c r="M27" s="9">
        <f t="shared" si="8"/>
        <v>103.93333333333334</v>
      </c>
      <c r="N27" s="9">
        <f t="shared" si="8"/>
        <v>103.93333333333334</v>
      </c>
      <c r="O27" s="9">
        <f t="shared" si="8"/>
        <v>103.93333333333334</v>
      </c>
      <c r="P27" s="9">
        <f t="shared" si="8"/>
        <v>103.93333333333334</v>
      </c>
      <c r="Q27" s="9">
        <f t="shared" si="8"/>
        <v>103.93333333333334</v>
      </c>
      <c r="R27" s="9">
        <f t="shared" si="8"/>
        <v>103.93333333333334</v>
      </c>
      <c r="S27" s="9">
        <f t="shared" si="8"/>
        <v>103.93333333333334</v>
      </c>
      <c r="T27" s="9">
        <f t="shared" si="8"/>
        <v>103.93333333333334</v>
      </c>
      <c r="U27" s="9">
        <f t="shared" si="8"/>
        <v>103.93333333333334</v>
      </c>
      <c r="V27" s="9">
        <f t="shared" si="8"/>
        <v>103.93333333333334</v>
      </c>
    </row>
    <row r="28" spans="1:25" ht="21" customHeight="1" x14ac:dyDescent="0.15">
      <c r="A28" s="245"/>
      <c r="B28" s="231"/>
      <c r="C28" s="239"/>
      <c r="D28" s="216"/>
      <c r="E28" s="239"/>
      <c r="F28" s="231"/>
      <c r="G28" s="236"/>
      <c r="H28" s="7">
        <v>2491</v>
      </c>
      <c r="I28" s="33" t="s">
        <v>46</v>
      </c>
      <c r="J28" s="9">
        <v>180.95</v>
      </c>
      <c r="K28" s="9">
        <f t="shared" si="7"/>
        <v>15.079166666666666</v>
      </c>
      <c r="L28" s="9">
        <f t="shared" si="8"/>
        <v>15.079166666666666</v>
      </c>
      <c r="M28" s="9">
        <f t="shared" si="8"/>
        <v>15.079166666666666</v>
      </c>
      <c r="N28" s="9">
        <f t="shared" si="8"/>
        <v>15.079166666666666</v>
      </c>
      <c r="O28" s="9">
        <f t="shared" si="8"/>
        <v>15.079166666666666</v>
      </c>
      <c r="P28" s="9">
        <f t="shared" si="8"/>
        <v>15.079166666666666</v>
      </c>
      <c r="Q28" s="9">
        <f t="shared" si="8"/>
        <v>15.079166666666666</v>
      </c>
      <c r="R28" s="9">
        <f t="shared" si="8"/>
        <v>15.079166666666666</v>
      </c>
      <c r="S28" s="9">
        <f t="shared" si="8"/>
        <v>15.079166666666666</v>
      </c>
      <c r="T28" s="9">
        <f t="shared" si="8"/>
        <v>15.079166666666666</v>
      </c>
      <c r="U28" s="9">
        <f t="shared" si="8"/>
        <v>15.079166666666666</v>
      </c>
      <c r="V28" s="9">
        <f t="shared" si="8"/>
        <v>15.079166666666666</v>
      </c>
    </row>
    <row r="29" spans="1:25" ht="21" customHeight="1" x14ac:dyDescent="0.15">
      <c r="A29" s="245"/>
      <c r="B29" s="231"/>
      <c r="C29" s="239"/>
      <c r="D29" s="216"/>
      <c r="E29" s="239"/>
      <c r="F29" s="231"/>
      <c r="G29" s="236"/>
      <c r="H29" s="7">
        <v>2611</v>
      </c>
      <c r="I29" s="31" t="s">
        <v>30</v>
      </c>
      <c r="J29" s="9">
        <v>20363.84</v>
      </c>
      <c r="K29" s="9">
        <f t="shared" si="7"/>
        <v>1696.9866666666667</v>
      </c>
      <c r="L29" s="9">
        <f t="shared" si="8"/>
        <v>1696.9866666666667</v>
      </c>
      <c r="M29" s="9">
        <f t="shared" si="8"/>
        <v>1696.9866666666667</v>
      </c>
      <c r="N29" s="9">
        <f t="shared" si="8"/>
        <v>1696.9866666666667</v>
      </c>
      <c r="O29" s="9">
        <f t="shared" si="8"/>
        <v>1696.9866666666667</v>
      </c>
      <c r="P29" s="9">
        <f t="shared" si="8"/>
        <v>1696.9866666666667</v>
      </c>
      <c r="Q29" s="9">
        <f t="shared" si="8"/>
        <v>1696.9866666666667</v>
      </c>
      <c r="R29" s="9">
        <f t="shared" si="8"/>
        <v>1696.9866666666667</v>
      </c>
      <c r="S29" s="9">
        <f t="shared" si="8"/>
        <v>1696.9866666666667</v>
      </c>
      <c r="T29" s="9">
        <f t="shared" si="8"/>
        <v>1696.9866666666667</v>
      </c>
      <c r="U29" s="9">
        <f t="shared" si="8"/>
        <v>1696.9866666666667</v>
      </c>
      <c r="V29" s="9">
        <f t="shared" si="8"/>
        <v>1696.9866666666667</v>
      </c>
    </row>
    <row r="30" spans="1:25" ht="21" customHeight="1" x14ac:dyDescent="0.15">
      <c r="A30" s="245"/>
      <c r="B30" s="231"/>
      <c r="C30" s="239"/>
      <c r="D30" s="216"/>
      <c r="E30" s="239"/>
      <c r="F30" s="231"/>
      <c r="G30" s="236"/>
      <c r="H30" s="7">
        <v>2741</v>
      </c>
      <c r="I30" s="31" t="s">
        <v>47</v>
      </c>
      <c r="J30" s="9">
        <v>1368.22</v>
      </c>
      <c r="K30" s="9">
        <f t="shared" si="7"/>
        <v>114.01833333333333</v>
      </c>
      <c r="L30" s="9">
        <f t="shared" si="8"/>
        <v>114.01833333333333</v>
      </c>
      <c r="M30" s="9">
        <f t="shared" si="8"/>
        <v>114.01833333333333</v>
      </c>
      <c r="N30" s="9">
        <f t="shared" si="8"/>
        <v>114.01833333333333</v>
      </c>
      <c r="O30" s="9">
        <f t="shared" si="8"/>
        <v>114.01833333333333</v>
      </c>
      <c r="P30" s="9">
        <f t="shared" si="8"/>
        <v>114.01833333333333</v>
      </c>
      <c r="Q30" s="9">
        <f t="shared" si="8"/>
        <v>114.01833333333333</v>
      </c>
      <c r="R30" s="9">
        <f t="shared" si="8"/>
        <v>114.01833333333333</v>
      </c>
      <c r="S30" s="9">
        <f t="shared" si="8"/>
        <v>114.01833333333333</v>
      </c>
      <c r="T30" s="9">
        <f t="shared" si="8"/>
        <v>114.01833333333333</v>
      </c>
      <c r="U30" s="9">
        <f t="shared" si="8"/>
        <v>114.01833333333333</v>
      </c>
      <c r="V30" s="9">
        <f t="shared" si="8"/>
        <v>114.01833333333333</v>
      </c>
    </row>
    <row r="31" spans="1:25" ht="21" customHeight="1" x14ac:dyDescent="0.15">
      <c r="A31" s="245"/>
      <c r="B31" s="231"/>
      <c r="C31" s="239"/>
      <c r="D31" s="216"/>
      <c r="E31" s="239"/>
      <c r="F31" s="231"/>
      <c r="G31" s="236"/>
      <c r="H31" s="7">
        <v>3291</v>
      </c>
      <c r="I31" s="31" t="s">
        <v>48</v>
      </c>
      <c r="J31" s="9">
        <v>709.92</v>
      </c>
      <c r="K31" s="9">
        <f t="shared" si="7"/>
        <v>59.16</v>
      </c>
      <c r="L31" s="9">
        <f t="shared" si="8"/>
        <v>59.16</v>
      </c>
      <c r="M31" s="9">
        <f t="shared" si="8"/>
        <v>59.16</v>
      </c>
      <c r="N31" s="9">
        <f t="shared" si="8"/>
        <v>59.16</v>
      </c>
      <c r="O31" s="9">
        <f t="shared" si="8"/>
        <v>59.16</v>
      </c>
      <c r="P31" s="9">
        <f t="shared" si="8"/>
        <v>59.16</v>
      </c>
      <c r="Q31" s="9">
        <f t="shared" si="8"/>
        <v>59.16</v>
      </c>
      <c r="R31" s="9">
        <f t="shared" si="8"/>
        <v>59.16</v>
      </c>
      <c r="S31" s="9">
        <f t="shared" si="8"/>
        <v>59.16</v>
      </c>
      <c r="T31" s="9">
        <f t="shared" si="8"/>
        <v>59.16</v>
      </c>
      <c r="U31" s="9">
        <f t="shared" si="8"/>
        <v>59.16</v>
      </c>
      <c r="V31" s="9">
        <f t="shared" si="8"/>
        <v>59.16</v>
      </c>
    </row>
    <row r="32" spans="1:25" ht="21" customHeight="1" x14ac:dyDescent="0.15">
      <c r="A32" s="245"/>
      <c r="B32" s="231"/>
      <c r="C32" s="239"/>
      <c r="D32" s="216"/>
      <c r="E32" s="239"/>
      <c r="F32" s="231"/>
      <c r="G32" s="236"/>
      <c r="H32" s="7">
        <v>3821</v>
      </c>
      <c r="I32" s="31" t="s">
        <v>42</v>
      </c>
      <c r="J32" s="9">
        <v>103594.26</v>
      </c>
      <c r="K32" s="9">
        <f t="shared" si="7"/>
        <v>8632.8549999999996</v>
      </c>
      <c r="L32" s="9">
        <f t="shared" si="8"/>
        <v>8632.8549999999996</v>
      </c>
      <c r="M32" s="9">
        <f t="shared" si="8"/>
        <v>8632.8549999999996</v>
      </c>
      <c r="N32" s="9">
        <f t="shared" si="8"/>
        <v>8632.8549999999996</v>
      </c>
      <c r="O32" s="9">
        <f t="shared" si="8"/>
        <v>8632.8549999999996</v>
      </c>
      <c r="P32" s="9">
        <f t="shared" si="8"/>
        <v>8632.8549999999996</v>
      </c>
      <c r="Q32" s="9">
        <f t="shared" si="8"/>
        <v>8632.8549999999996</v>
      </c>
      <c r="R32" s="9">
        <f t="shared" si="8"/>
        <v>8632.8549999999996</v>
      </c>
      <c r="S32" s="9">
        <f t="shared" si="8"/>
        <v>8632.8549999999996</v>
      </c>
      <c r="T32" s="9">
        <f t="shared" si="8"/>
        <v>8632.8549999999996</v>
      </c>
      <c r="U32" s="9">
        <f t="shared" si="8"/>
        <v>8632.8549999999996</v>
      </c>
      <c r="V32" s="9">
        <f t="shared" si="8"/>
        <v>8632.8549999999996</v>
      </c>
    </row>
    <row r="33" spans="1:25" ht="21" customHeight="1" x14ac:dyDescent="0.15">
      <c r="A33" s="245"/>
      <c r="B33" s="231"/>
      <c r="C33" s="239"/>
      <c r="D33" s="216"/>
      <c r="E33" s="239"/>
      <c r="F33" s="231"/>
      <c r="G33" s="236"/>
      <c r="H33" s="7">
        <v>4411</v>
      </c>
      <c r="I33" s="31" t="s">
        <v>33</v>
      </c>
      <c r="J33" s="9">
        <v>9412.4599999999991</v>
      </c>
      <c r="K33" s="9">
        <f t="shared" si="7"/>
        <v>784.37166666666656</v>
      </c>
      <c r="L33" s="9">
        <f>K33</f>
        <v>784.37166666666656</v>
      </c>
      <c r="M33" s="9">
        <f t="shared" si="8"/>
        <v>784.37166666666656</v>
      </c>
      <c r="N33" s="9">
        <f t="shared" si="8"/>
        <v>784.37166666666656</v>
      </c>
      <c r="O33" s="9">
        <f t="shared" si="8"/>
        <v>784.37166666666656</v>
      </c>
      <c r="P33" s="9">
        <f t="shared" si="8"/>
        <v>784.37166666666656</v>
      </c>
      <c r="Q33" s="9">
        <f t="shared" si="8"/>
        <v>784.37166666666656</v>
      </c>
      <c r="R33" s="9">
        <f t="shared" si="8"/>
        <v>784.37166666666656</v>
      </c>
      <c r="S33" s="9">
        <f t="shared" si="8"/>
        <v>784.37166666666656</v>
      </c>
      <c r="T33" s="9">
        <f t="shared" si="8"/>
        <v>784.37166666666656</v>
      </c>
      <c r="U33" s="9">
        <f t="shared" si="8"/>
        <v>784.37166666666656</v>
      </c>
      <c r="V33" s="9">
        <f t="shared" si="8"/>
        <v>784.37166666666656</v>
      </c>
    </row>
    <row r="34" spans="1:25" ht="28.5" customHeight="1" x14ac:dyDescent="0.15">
      <c r="A34" s="245"/>
      <c r="B34" s="231"/>
      <c r="C34" s="239"/>
      <c r="D34" s="216"/>
      <c r="E34" s="239"/>
      <c r="F34" s="231"/>
      <c r="G34" s="236"/>
      <c r="H34" s="7">
        <v>4413</v>
      </c>
      <c r="I34" s="33" t="s">
        <v>49</v>
      </c>
      <c r="J34" s="9">
        <v>5125.2</v>
      </c>
      <c r="K34" s="9">
        <f t="shared" si="7"/>
        <v>427.09999999999997</v>
      </c>
      <c r="L34" s="9">
        <f>K34</f>
        <v>427.09999999999997</v>
      </c>
      <c r="M34" s="9">
        <f t="shared" si="8"/>
        <v>427.09999999999997</v>
      </c>
      <c r="N34" s="9">
        <f t="shared" si="8"/>
        <v>427.09999999999997</v>
      </c>
      <c r="O34" s="9">
        <f t="shared" si="8"/>
        <v>427.09999999999997</v>
      </c>
      <c r="P34" s="9">
        <f t="shared" si="8"/>
        <v>427.09999999999997</v>
      </c>
      <c r="Q34" s="9">
        <f t="shared" si="8"/>
        <v>427.09999999999997</v>
      </c>
      <c r="R34" s="9">
        <f t="shared" si="8"/>
        <v>427.09999999999997</v>
      </c>
      <c r="S34" s="9">
        <f t="shared" si="8"/>
        <v>427.09999999999997</v>
      </c>
      <c r="T34" s="9">
        <f t="shared" si="8"/>
        <v>427.09999999999997</v>
      </c>
      <c r="U34" s="9">
        <f>T34</f>
        <v>427.09999999999997</v>
      </c>
      <c r="V34" s="9">
        <f t="shared" si="8"/>
        <v>427.09999999999997</v>
      </c>
    </row>
    <row r="35" spans="1:25" ht="21" customHeight="1" x14ac:dyDescent="0.15">
      <c r="A35" s="245"/>
      <c r="B35" s="231"/>
      <c r="C35" s="239"/>
      <c r="D35" s="216"/>
      <c r="E35" s="239"/>
      <c r="F35" s="231"/>
      <c r="G35" s="236"/>
      <c r="H35" s="7">
        <v>4811</v>
      </c>
      <c r="I35" s="31" t="s">
        <v>50</v>
      </c>
      <c r="J35" s="9">
        <v>2400</v>
      </c>
      <c r="K35" s="9">
        <f t="shared" si="7"/>
        <v>200</v>
      </c>
      <c r="L35" s="9">
        <f>K35</f>
        <v>200</v>
      </c>
      <c r="M35" s="9">
        <f t="shared" si="8"/>
        <v>200</v>
      </c>
      <c r="N35" s="9">
        <f t="shared" si="8"/>
        <v>200</v>
      </c>
      <c r="O35" s="9">
        <f t="shared" si="8"/>
        <v>200</v>
      </c>
      <c r="P35" s="9">
        <f t="shared" si="8"/>
        <v>200</v>
      </c>
      <c r="Q35" s="9">
        <f t="shared" si="8"/>
        <v>200</v>
      </c>
      <c r="R35" s="9">
        <f t="shared" si="8"/>
        <v>200</v>
      </c>
      <c r="S35" s="9">
        <f t="shared" si="8"/>
        <v>200</v>
      </c>
      <c r="T35" s="9">
        <f t="shared" si="8"/>
        <v>200</v>
      </c>
      <c r="U35" s="9">
        <f t="shared" si="8"/>
        <v>200</v>
      </c>
      <c r="V35" s="9">
        <f t="shared" si="8"/>
        <v>200</v>
      </c>
      <c r="X35" s="51"/>
      <c r="Y35" s="51"/>
    </row>
    <row r="36" spans="1:25" ht="21" customHeight="1" x14ac:dyDescent="0.2">
      <c r="A36" s="243" t="s">
        <v>34</v>
      </c>
      <c r="B36" s="243"/>
      <c r="C36" s="243"/>
      <c r="D36" s="243"/>
      <c r="E36" s="243"/>
      <c r="F36" s="243"/>
      <c r="G36" s="243"/>
      <c r="H36" s="243"/>
      <c r="I36" s="243"/>
      <c r="J36" s="61">
        <f t="shared" ref="J36:V36" si="9">SUM(J27:J35)</f>
        <v>144402.05000000002</v>
      </c>
      <c r="K36" s="38">
        <f t="shared" si="9"/>
        <v>12033.504166666666</v>
      </c>
      <c r="L36" s="38">
        <f t="shared" si="9"/>
        <v>12033.504166666666</v>
      </c>
      <c r="M36" s="38">
        <f t="shared" si="9"/>
        <v>12033.504166666666</v>
      </c>
      <c r="N36" s="38">
        <f t="shared" si="9"/>
        <v>12033.504166666666</v>
      </c>
      <c r="O36" s="38">
        <f t="shared" si="9"/>
        <v>12033.504166666666</v>
      </c>
      <c r="P36" s="38">
        <f t="shared" si="9"/>
        <v>12033.504166666666</v>
      </c>
      <c r="Q36" s="38">
        <f t="shared" si="9"/>
        <v>12033.504166666666</v>
      </c>
      <c r="R36" s="38">
        <f t="shared" si="9"/>
        <v>12033.504166666666</v>
      </c>
      <c r="S36" s="38">
        <f t="shared" si="9"/>
        <v>12033.504166666666</v>
      </c>
      <c r="T36" s="38">
        <f t="shared" si="9"/>
        <v>12033.504166666666</v>
      </c>
      <c r="U36" s="38">
        <f t="shared" si="9"/>
        <v>12033.504166666666</v>
      </c>
      <c r="V36" s="38">
        <f t="shared" si="9"/>
        <v>12033.504166666666</v>
      </c>
    </row>
    <row r="37" spans="1:25" ht="27.75" customHeight="1" x14ac:dyDescent="0.15">
      <c r="A37" s="214">
        <v>1</v>
      </c>
      <c r="B37" s="231" t="s">
        <v>20</v>
      </c>
      <c r="C37" s="216" t="s">
        <v>51</v>
      </c>
      <c r="D37" s="216" t="s">
        <v>52</v>
      </c>
      <c r="E37" s="216">
        <v>103</v>
      </c>
      <c r="F37" s="231" t="s">
        <v>53</v>
      </c>
      <c r="G37" s="236" t="s">
        <v>24</v>
      </c>
      <c r="H37" s="7">
        <v>2121</v>
      </c>
      <c r="I37" s="32" t="s">
        <v>54</v>
      </c>
      <c r="J37" s="9">
        <v>2201.6</v>
      </c>
      <c r="K37" s="9">
        <f>J37/12</f>
        <v>183.46666666666667</v>
      </c>
      <c r="L37" s="9">
        <f>K37</f>
        <v>183.46666666666667</v>
      </c>
      <c r="M37" s="9">
        <f t="shared" ref="M37:V39" si="10">L37</f>
        <v>183.46666666666667</v>
      </c>
      <c r="N37" s="9">
        <f t="shared" si="10"/>
        <v>183.46666666666667</v>
      </c>
      <c r="O37" s="9">
        <f t="shared" si="10"/>
        <v>183.46666666666667</v>
      </c>
      <c r="P37" s="9">
        <f t="shared" si="10"/>
        <v>183.46666666666667</v>
      </c>
      <c r="Q37" s="9">
        <f t="shared" si="10"/>
        <v>183.46666666666667</v>
      </c>
      <c r="R37" s="9">
        <f t="shared" si="10"/>
        <v>183.46666666666667</v>
      </c>
      <c r="S37" s="9">
        <f t="shared" si="10"/>
        <v>183.46666666666667</v>
      </c>
      <c r="T37" s="9">
        <f t="shared" si="10"/>
        <v>183.46666666666667</v>
      </c>
      <c r="U37" s="9">
        <f t="shared" si="10"/>
        <v>183.46666666666667</v>
      </c>
      <c r="V37" s="9">
        <f t="shared" si="10"/>
        <v>183.46666666666667</v>
      </c>
    </row>
    <row r="38" spans="1:25" ht="21" customHeight="1" x14ac:dyDescent="0.15">
      <c r="A38" s="214"/>
      <c r="B38" s="231"/>
      <c r="C38" s="216"/>
      <c r="D38" s="216"/>
      <c r="E38" s="216"/>
      <c r="F38" s="231"/>
      <c r="G38" s="236"/>
      <c r="H38" s="7">
        <v>2461</v>
      </c>
      <c r="I38" s="31" t="s">
        <v>55</v>
      </c>
      <c r="J38" s="9">
        <v>2069.64</v>
      </c>
      <c r="K38" s="9">
        <f t="shared" ref="K38:K41" si="11">J38/12</f>
        <v>172.47</v>
      </c>
      <c r="L38" s="9">
        <f>K38</f>
        <v>172.47</v>
      </c>
      <c r="M38" s="9">
        <f t="shared" si="10"/>
        <v>172.47</v>
      </c>
      <c r="N38" s="9">
        <f t="shared" si="10"/>
        <v>172.47</v>
      </c>
      <c r="O38" s="9">
        <f t="shared" si="10"/>
        <v>172.47</v>
      </c>
      <c r="P38" s="9">
        <f t="shared" si="10"/>
        <v>172.47</v>
      </c>
      <c r="Q38" s="9">
        <f t="shared" si="10"/>
        <v>172.47</v>
      </c>
      <c r="R38" s="9">
        <f t="shared" si="10"/>
        <v>172.47</v>
      </c>
      <c r="S38" s="9">
        <f t="shared" si="10"/>
        <v>172.47</v>
      </c>
      <c r="T38" s="9">
        <f t="shared" si="10"/>
        <v>172.47</v>
      </c>
      <c r="U38" s="9">
        <f t="shared" si="10"/>
        <v>172.47</v>
      </c>
      <c r="V38" s="9">
        <f t="shared" si="10"/>
        <v>172.47</v>
      </c>
    </row>
    <row r="39" spans="1:25" ht="21" customHeight="1" x14ac:dyDescent="0.15">
      <c r="A39" s="214"/>
      <c r="B39" s="231"/>
      <c r="C39" s="216"/>
      <c r="D39" s="216"/>
      <c r="E39" s="216"/>
      <c r="F39" s="231"/>
      <c r="G39" s="236"/>
      <c r="H39" s="7">
        <v>2611</v>
      </c>
      <c r="I39" s="31" t="s">
        <v>30</v>
      </c>
      <c r="J39" s="9">
        <v>14760</v>
      </c>
      <c r="K39" s="9">
        <f t="shared" si="11"/>
        <v>1230</v>
      </c>
      <c r="L39" s="9">
        <f>K39</f>
        <v>1230</v>
      </c>
      <c r="M39" s="9">
        <f t="shared" si="10"/>
        <v>1230</v>
      </c>
      <c r="N39" s="9">
        <f t="shared" si="10"/>
        <v>1230</v>
      </c>
      <c r="O39" s="9">
        <f t="shared" si="10"/>
        <v>1230</v>
      </c>
      <c r="P39" s="9">
        <f t="shared" si="10"/>
        <v>1230</v>
      </c>
      <c r="Q39" s="9">
        <f t="shared" si="10"/>
        <v>1230</v>
      </c>
      <c r="R39" s="9">
        <f t="shared" si="10"/>
        <v>1230</v>
      </c>
      <c r="S39" s="9">
        <f t="shared" si="10"/>
        <v>1230</v>
      </c>
      <c r="T39" s="9">
        <f t="shared" si="10"/>
        <v>1230</v>
      </c>
      <c r="U39" s="9">
        <f t="shared" si="10"/>
        <v>1230</v>
      </c>
      <c r="V39" s="9">
        <f t="shared" si="10"/>
        <v>1230</v>
      </c>
    </row>
    <row r="40" spans="1:25" ht="21" customHeight="1" x14ac:dyDescent="0.15">
      <c r="A40" s="214"/>
      <c r="B40" s="231"/>
      <c r="C40" s="216"/>
      <c r="D40" s="216"/>
      <c r="E40" s="216"/>
      <c r="F40" s="231"/>
      <c r="G40" s="236"/>
      <c r="H40" s="7">
        <v>3751</v>
      </c>
      <c r="I40" s="33" t="s">
        <v>32</v>
      </c>
      <c r="J40" s="9">
        <v>1800</v>
      </c>
      <c r="K40" s="9">
        <f t="shared" si="11"/>
        <v>150</v>
      </c>
      <c r="L40" s="9">
        <f t="shared" ref="L40:V41" si="12">K40</f>
        <v>150</v>
      </c>
      <c r="M40" s="9">
        <f t="shared" si="12"/>
        <v>150</v>
      </c>
      <c r="N40" s="9">
        <f t="shared" si="12"/>
        <v>150</v>
      </c>
      <c r="O40" s="9">
        <f t="shared" si="12"/>
        <v>150</v>
      </c>
      <c r="P40" s="9">
        <f t="shared" si="12"/>
        <v>150</v>
      </c>
      <c r="Q40" s="9">
        <f t="shared" si="12"/>
        <v>150</v>
      </c>
      <c r="R40" s="9">
        <f t="shared" si="12"/>
        <v>150</v>
      </c>
      <c r="S40" s="9">
        <f t="shared" si="12"/>
        <v>150</v>
      </c>
      <c r="T40" s="9">
        <f t="shared" si="12"/>
        <v>150</v>
      </c>
      <c r="U40" s="9">
        <f t="shared" si="12"/>
        <v>150</v>
      </c>
      <c r="V40" s="9">
        <f t="shared" si="12"/>
        <v>150</v>
      </c>
    </row>
    <row r="41" spans="1:25" ht="21" customHeight="1" x14ac:dyDescent="0.15">
      <c r="A41" s="12"/>
      <c r="B41" s="13"/>
      <c r="C41" s="4"/>
      <c r="D41" s="4"/>
      <c r="E41" s="4"/>
      <c r="F41" s="13"/>
      <c r="G41" s="14"/>
      <c r="H41" s="7">
        <v>3821</v>
      </c>
      <c r="I41" s="33" t="s">
        <v>42</v>
      </c>
      <c r="J41" s="9">
        <v>9533.48</v>
      </c>
      <c r="K41" s="9">
        <f t="shared" si="11"/>
        <v>794.45666666666659</v>
      </c>
      <c r="L41" s="9">
        <f t="shared" si="12"/>
        <v>794.45666666666659</v>
      </c>
      <c r="M41" s="9">
        <f t="shared" si="12"/>
        <v>794.45666666666659</v>
      </c>
      <c r="N41" s="9">
        <f t="shared" si="12"/>
        <v>794.45666666666659</v>
      </c>
      <c r="O41" s="9">
        <f t="shared" si="12"/>
        <v>794.45666666666659</v>
      </c>
      <c r="P41" s="9">
        <f t="shared" si="12"/>
        <v>794.45666666666659</v>
      </c>
      <c r="Q41" s="9">
        <f t="shared" si="12"/>
        <v>794.45666666666659</v>
      </c>
      <c r="R41" s="9">
        <f t="shared" si="12"/>
        <v>794.45666666666659</v>
      </c>
      <c r="S41" s="9">
        <f t="shared" si="12"/>
        <v>794.45666666666659</v>
      </c>
      <c r="T41" s="9">
        <f t="shared" si="12"/>
        <v>794.45666666666659</v>
      </c>
      <c r="U41" s="9">
        <f t="shared" si="12"/>
        <v>794.45666666666659</v>
      </c>
      <c r="V41" s="9">
        <f t="shared" si="12"/>
        <v>794.45666666666659</v>
      </c>
      <c r="X41" s="51"/>
      <c r="Y41" s="51"/>
    </row>
    <row r="42" spans="1:25" ht="21" customHeight="1" x14ac:dyDescent="0.2">
      <c r="A42" s="243" t="s">
        <v>34</v>
      </c>
      <c r="B42" s="243"/>
      <c r="C42" s="243"/>
      <c r="D42" s="243"/>
      <c r="E42" s="243"/>
      <c r="F42" s="243"/>
      <c r="G42" s="243"/>
      <c r="H42" s="243"/>
      <c r="I42" s="243"/>
      <c r="J42" s="61">
        <f>SUM(J37:J41)</f>
        <v>30364.719999999998</v>
      </c>
      <c r="K42" s="38">
        <f>SUM(K37:K41)</f>
        <v>2530.3933333333334</v>
      </c>
      <c r="L42" s="38">
        <f t="shared" ref="L42:V42" si="13">SUM(L37:L41)</f>
        <v>2530.3933333333334</v>
      </c>
      <c r="M42" s="38">
        <f t="shared" si="13"/>
        <v>2530.3933333333334</v>
      </c>
      <c r="N42" s="38">
        <f t="shared" si="13"/>
        <v>2530.3933333333334</v>
      </c>
      <c r="O42" s="38">
        <f t="shared" si="13"/>
        <v>2530.3933333333334</v>
      </c>
      <c r="P42" s="38">
        <f t="shared" si="13"/>
        <v>2530.3933333333334</v>
      </c>
      <c r="Q42" s="38">
        <f t="shared" si="13"/>
        <v>2530.3933333333334</v>
      </c>
      <c r="R42" s="38">
        <f t="shared" si="13"/>
        <v>2530.3933333333334</v>
      </c>
      <c r="S42" s="38">
        <f t="shared" si="13"/>
        <v>2530.3933333333334</v>
      </c>
      <c r="T42" s="38">
        <f t="shared" si="13"/>
        <v>2530.3933333333334</v>
      </c>
      <c r="U42" s="38">
        <f t="shared" si="13"/>
        <v>2530.3933333333334</v>
      </c>
      <c r="V42" s="38">
        <f t="shared" si="13"/>
        <v>2530.3933333333334</v>
      </c>
    </row>
    <row r="43" spans="1:25" ht="21" customHeight="1" x14ac:dyDescent="0.15">
      <c r="A43" s="245">
        <v>1</v>
      </c>
      <c r="B43" s="246" t="s">
        <v>144</v>
      </c>
      <c r="C43" s="239" t="s">
        <v>56</v>
      </c>
      <c r="D43" s="216" t="s">
        <v>57</v>
      </c>
      <c r="E43" s="216">
        <v>201</v>
      </c>
      <c r="F43" s="246" t="s">
        <v>143</v>
      </c>
      <c r="G43" s="217" t="s">
        <v>24</v>
      </c>
      <c r="H43" s="7">
        <v>1131</v>
      </c>
      <c r="I43" s="31" t="s">
        <v>58</v>
      </c>
      <c r="J43" s="9">
        <v>3070272.6</v>
      </c>
      <c r="K43" s="9">
        <f>J43/12</f>
        <v>255856.05000000002</v>
      </c>
      <c r="L43" s="9">
        <f t="shared" ref="L43:V66" si="14">K43</f>
        <v>255856.05000000002</v>
      </c>
      <c r="M43" s="9">
        <f t="shared" si="14"/>
        <v>255856.05000000002</v>
      </c>
      <c r="N43" s="9">
        <f t="shared" si="14"/>
        <v>255856.05000000002</v>
      </c>
      <c r="O43" s="9">
        <f t="shared" si="14"/>
        <v>255856.05000000002</v>
      </c>
      <c r="P43" s="9">
        <f t="shared" si="14"/>
        <v>255856.05000000002</v>
      </c>
      <c r="Q43" s="9">
        <f t="shared" si="14"/>
        <v>255856.05000000002</v>
      </c>
      <c r="R43" s="9">
        <f t="shared" si="14"/>
        <v>255856.05000000002</v>
      </c>
      <c r="S43" s="9">
        <f t="shared" si="14"/>
        <v>255856.05000000002</v>
      </c>
      <c r="T43" s="9">
        <f t="shared" si="14"/>
        <v>255856.05000000002</v>
      </c>
      <c r="U43" s="9">
        <f t="shared" si="14"/>
        <v>255856.05000000002</v>
      </c>
      <c r="V43" s="9">
        <f t="shared" si="14"/>
        <v>255856.05000000002</v>
      </c>
    </row>
    <row r="44" spans="1:25" ht="21" customHeight="1" x14ac:dyDescent="0.15">
      <c r="A44" s="245"/>
      <c r="B44" s="246"/>
      <c r="C44" s="239"/>
      <c r="D44" s="216"/>
      <c r="E44" s="216"/>
      <c r="F44" s="246"/>
      <c r="G44" s="217"/>
      <c r="H44" s="7">
        <v>1321</v>
      </c>
      <c r="I44" s="31" t="s">
        <v>59</v>
      </c>
      <c r="J44" s="9">
        <v>418.68</v>
      </c>
      <c r="K44" s="9">
        <f t="shared" ref="K44:K77" si="15">J44/12</f>
        <v>34.89</v>
      </c>
      <c r="L44" s="9">
        <f t="shared" si="14"/>
        <v>34.89</v>
      </c>
      <c r="M44" s="9">
        <f t="shared" si="14"/>
        <v>34.89</v>
      </c>
      <c r="N44" s="9">
        <f t="shared" si="14"/>
        <v>34.89</v>
      </c>
      <c r="O44" s="9">
        <f t="shared" si="14"/>
        <v>34.89</v>
      </c>
      <c r="P44" s="9">
        <f t="shared" si="14"/>
        <v>34.89</v>
      </c>
      <c r="Q44" s="9">
        <f t="shared" si="14"/>
        <v>34.89</v>
      </c>
      <c r="R44" s="9">
        <f t="shared" si="14"/>
        <v>34.89</v>
      </c>
      <c r="S44" s="9">
        <f t="shared" si="14"/>
        <v>34.89</v>
      </c>
      <c r="T44" s="9">
        <f t="shared" si="14"/>
        <v>34.89</v>
      </c>
      <c r="U44" s="9">
        <f t="shared" si="14"/>
        <v>34.89</v>
      </c>
      <c r="V44" s="9">
        <f t="shared" si="14"/>
        <v>34.89</v>
      </c>
    </row>
    <row r="45" spans="1:25" ht="21" customHeight="1" x14ac:dyDescent="0.15">
      <c r="A45" s="245"/>
      <c r="B45" s="246"/>
      <c r="C45" s="239"/>
      <c r="D45" s="216"/>
      <c r="E45" s="216"/>
      <c r="F45" s="246"/>
      <c r="G45" s="217"/>
      <c r="H45" s="7">
        <v>1322</v>
      </c>
      <c r="I45" s="31" t="s">
        <v>60</v>
      </c>
      <c r="J45" s="9">
        <v>397536.34</v>
      </c>
      <c r="K45" s="9">
        <f t="shared" si="15"/>
        <v>33128.028333333335</v>
      </c>
      <c r="L45" s="9">
        <f t="shared" si="14"/>
        <v>33128.028333333335</v>
      </c>
      <c r="M45" s="9">
        <f t="shared" si="14"/>
        <v>33128.028333333335</v>
      </c>
      <c r="N45" s="9">
        <f t="shared" si="14"/>
        <v>33128.028333333335</v>
      </c>
      <c r="O45" s="9">
        <f t="shared" si="14"/>
        <v>33128.028333333335</v>
      </c>
      <c r="P45" s="9">
        <f t="shared" si="14"/>
        <v>33128.028333333335</v>
      </c>
      <c r="Q45" s="9">
        <f t="shared" si="14"/>
        <v>33128.028333333335</v>
      </c>
      <c r="R45" s="9">
        <f t="shared" si="14"/>
        <v>33128.028333333335</v>
      </c>
      <c r="S45" s="9">
        <f t="shared" si="14"/>
        <v>33128.028333333335</v>
      </c>
      <c r="T45" s="9">
        <f t="shared" si="14"/>
        <v>33128.028333333335</v>
      </c>
      <c r="U45" s="9">
        <f t="shared" si="14"/>
        <v>33128.028333333335</v>
      </c>
      <c r="V45" s="9">
        <f t="shared" si="14"/>
        <v>33128.028333333335</v>
      </c>
    </row>
    <row r="46" spans="1:25" ht="21" customHeight="1" x14ac:dyDescent="0.15">
      <c r="A46" s="245"/>
      <c r="B46" s="246"/>
      <c r="C46" s="239"/>
      <c r="D46" s="216"/>
      <c r="E46" s="216"/>
      <c r="F46" s="246"/>
      <c r="G46" s="217"/>
      <c r="H46" s="7">
        <v>1346</v>
      </c>
      <c r="I46" s="31" t="s">
        <v>61</v>
      </c>
      <c r="J46" s="9">
        <v>36060.839999999997</v>
      </c>
      <c r="K46" s="9">
        <f t="shared" si="15"/>
        <v>3005.0699999999997</v>
      </c>
      <c r="L46" s="9">
        <f t="shared" si="14"/>
        <v>3005.0699999999997</v>
      </c>
      <c r="M46" s="9">
        <f t="shared" si="14"/>
        <v>3005.0699999999997</v>
      </c>
      <c r="N46" s="9">
        <f t="shared" si="14"/>
        <v>3005.0699999999997</v>
      </c>
      <c r="O46" s="9">
        <f t="shared" si="14"/>
        <v>3005.0699999999997</v>
      </c>
      <c r="P46" s="9">
        <f t="shared" si="14"/>
        <v>3005.0699999999997</v>
      </c>
      <c r="Q46" s="9">
        <f t="shared" si="14"/>
        <v>3005.0699999999997</v>
      </c>
      <c r="R46" s="9">
        <f t="shared" si="14"/>
        <v>3005.0699999999997</v>
      </c>
      <c r="S46" s="9">
        <f t="shared" si="14"/>
        <v>3005.0699999999997</v>
      </c>
      <c r="T46" s="9">
        <f t="shared" si="14"/>
        <v>3005.0699999999997</v>
      </c>
      <c r="U46" s="9">
        <f t="shared" si="14"/>
        <v>3005.0699999999997</v>
      </c>
      <c r="V46" s="9">
        <f t="shared" si="14"/>
        <v>3005.0699999999997</v>
      </c>
    </row>
    <row r="47" spans="1:25" ht="24" customHeight="1" x14ac:dyDescent="0.15">
      <c r="A47" s="245"/>
      <c r="B47" s="246"/>
      <c r="C47" s="239"/>
      <c r="D47" s="216"/>
      <c r="E47" s="216"/>
      <c r="F47" s="246"/>
      <c r="G47" s="217"/>
      <c r="H47" s="7">
        <v>2111</v>
      </c>
      <c r="I47" s="31" t="s">
        <v>62</v>
      </c>
      <c r="J47" s="9">
        <v>39391.49</v>
      </c>
      <c r="K47" s="9">
        <f t="shared" si="15"/>
        <v>3282.6241666666665</v>
      </c>
      <c r="L47" s="9">
        <f t="shared" si="14"/>
        <v>3282.6241666666665</v>
      </c>
      <c r="M47" s="9">
        <f t="shared" si="14"/>
        <v>3282.6241666666665</v>
      </c>
      <c r="N47" s="9">
        <f t="shared" si="14"/>
        <v>3282.6241666666665</v>
      </c>
      <c r="O47" s="9">
        <f t="shared" si="14"/>
        <v>3282.6241666666665</v>
      </c>
      <c r="P47" s="9">
        <f t="shared" si="14"/>
        <v>3282.6241666666665</v>
      </c>
      <c r="Q47" s="9">
        <f t="shared" si="14"/>
        <v>3282.6241666666665</v>
      </c>
      <c r="R47" s="9">
        <f t="shared" si="14"/>
        <v>3282.6241666666665</v>
      </c>
      <c r="S47" s="9">
        <f t="shared" si="14"/>
        <v>3282.6241666666665</v>
      </c>
      <c r="T47" s="9">
        <f t="shared" si="14"/>
        <v>3282.6241666666665</v>
      </c>
      <c r="U47" s="9">
        <f t="shared" si="14"/>
        <v>3282.6241666666665</v>
      </c>
      <c r="V47" s="9">
        <f t="shared" si="14"/>
        <v>3282.6241666666665</v>
      </c>
    </row>
    <row r="48" spans="1:25" ht="48.75" customHeight="1" x14ac:dyDescent="0.15">
      <c r="A48" s="245"/>
      <c r="B48" s="246"/>
      <c r="C48" s="239"/>
      <c r="D48" s="216"/>
      <c r="E48" s="216"/>
      <c r="F48" s="246"/>
      <c r="G48" s="217"/>
      <c r="H48" s="7">
        <v>2141</v>
      </c>
      <c r="I48" s="32" t="s">
        <v>63</v>
      </c>
      <c r="J48" s="9">
        <v>3062.4</v>
      </c>
      <c r="K48" s="9">
        <f t="shared" si="15"/>
        <v>255.20000000000002</v>
      </c>
      <c r="L48" s="9">
        <f t="shared" si="14"/>
        <v>255.20000000000002</v>
      </c>
      <c r="M48" s="9">
        <f t="shared" si="14"/>
        <v>255.20000000000002</v>
      </c>
      <c r="N48" s="9">
        <f t="shared" si="14"/>
        <v>255.20000000000002</v>
      </c>
      <c r="O48" s="9">
        <f t="shared" si="14"/>
        <v>255.20000000000002</v>
      </c>
      <c r="P48" s="9">
        <f t="shared" si="14"/>
        <v>255.20000000000002</v>
      </c>
      <c r="Q48" s="9">
        <f t="shared" si="14"/>
        <v>255.20000000000002</v>
      </c>
      <c r="R48" s="9">
        <f t="shared" si="14"/>
        <v>255.20000000000002</v>
      </c>
      <c r="S48" s="9">
        <f t="shared" si="14"/>
        <v>255.20000000000002</v>
      </c>
      <c r="T48" s="9">
        <f t="shared" si="14"/>
        <v>255.20000000000002</v>
      </c>
      <c r="U48" s="9">
        <f t="shared" si="14"/>
        <v>255.20000000000002</v>
      </c>
      <c r="V48" s="9">
        <f t="shared" si="14"/>
        <v>255.20000000000002</v>
      </c>
    </row>
    <row r="49" spans="1:22" ht="21" customHeight="1" x14ac:dyDescent="0.15">
      <c r="A49" s="245"/>
      <c r="B49" s="246"/>
      <c r="C49" s="239"/>
      <c r="D49" s="216"/>
      <c r="E49" s="216"/>
      <c r="F49" s="246"/>
      <c r="G49" s="217"/>
      <c r="H49" s="7">
        <v>2161</v>
      </c>
      <c r="I49" s="31" t="s">
        <v>64</v>
      </c>
      <c r="J49" s="9">
        <v>4188.5200000000004</v>
      </c>
      <c r="K49" s="9">
        <f t="shared" si="15"/>
        <v>349.04333333333335</v>
      </c>
      <c r="L49" s="9">
        <f t="shared" si="14"/>
        <v>349.04333333333335</v>
      </c>
      <c r="M49" s="9">
        <f t="shared" si="14"/>
        <v>349.04333333333335</v>
      </c>
      <c r="N49" s="9">
        <f t="shared" si="14"/>
        <v>349.04333333333335</v>
      </c>
      <c r="O49" s="9">
        <f t="shared" si="14"/>
        <v>349.04333333333335</v>
      </c>
      <c r="P49" s="9">
        <f t="shared" si="14"/>
        <v>349.04333333333335</v>
      </c>
      <c r="Q49" s="9">
        <f t="shared" si="14"/>
        <v>349.04333333333335</v>
      </c>
      <c r="R49" s="9">
        <f t="shared" si="14"/>
        <v>349.04333333333335</v>
      </c>
      <c r="S49" s="9">
        <f t="shared" si="14"/>
        <v>349.04333333333335</v>
      </c>
      <c r="T49" s="9">
        <f t="shared" si="14"/>
        <v>349.04333333333335</v>
      </c>
      <c r="U49" s="9">
        <f t="shared" si="14"/>
        <v>349.04333333333335</v>
      </c>
      <c r="V49" s="9">
        <f t="shared" si="14"/>
        <v>349.04333333333335</v>
      </c>
    </row>
    <row r="50" spans="1:22" ht="21" customHeight="1" x14ac:dyDescent="0.15">
      <c r="A50" s="245"/>
      <c r="B50" s="246"/>
      <c r="C50" s="239"/>
      <c r="D50" s="216"/>
      <c r="E50" s="216"/>
      <c r="F50" s="246"/>
      <c r="G50" s="217"/>
      <c r="H50" s="7">
        <v>2211</v>
      </c>
      <c r="I50" s="31" t="s">
        <v>28</v>
      </c>
      <c r="J50" s="9">
        <v>28861.46</v>
      </c>
      <c r="K50" s="9">
        <f t="shared" si="15"/>
        <v>2405.1216666666664</v>
      </c>
      <c r="L50" s="9">
        <f t="shared" si="14"/>
        <v>2405.1216666666664</v>
      </c>
      <c r="M50" s="9">
        <f t="shared" si="14"/>
        <v>2405.1216666666664</v>
      </c>
      <c r="N50" s="9">
        <f t="shared" si="14"/>
        <v>2405.1216666666664</v>
      </c>
      <c r="O50" s="9">
        <f t="shared" si="14"/>
        <v>2405.1216666666664</v>
      </c>
      <c r="P50" s="9">
        <f t="shared" si="14"/>
        <v>2405.1216666666664</v>
      </c>
      <c r="Q50" s="9">
        <f t="shared" si="14"/>
        <v>2405.1216666666664</v>
      </c>
      <c r="R50" s="9">
        <f t="shared" si="14"/>
        <v>2405.1216666666664</v>
      </c>
      <c r="S50" s="9">
        <f t="shared" si="14"/>
        <v>2405.1216666666664</v>
      </c>
      <c r="T50" s="9">
        <f t="shared" si="14"/>
        <v>2405.1216666666664</v>
      </c>
      <c r="U50" s="9">
        <f t="shared" si="14"/>
        <v>2405.1216666666664</v>
      </c>
      <c r="V50" s="9">
        <f t="shared" si="14"/>
        <v>2405.1216666666664</v>
      </c>
    </row>
    <row r="51" spans="1:22" ht="21" customHeight="1" x14ac:dyDescent="0.15">
      <c r="A51" s="245"/>
      <c r="B51" s="246"/>
      <c r="C51" s="239"/>
      <c r="D51" s="216"/>
      <c r="E51" s="216"/>
      <c r="F51" s="246"/>
      <c r="G51" s="217"/>
      <c r="H51" s="7">
        <v>2421</v>
      </c>
      <c r="I51" s="31" t="s">
        <v>65</v>
      </c>
      <c r="J51" s="9">
        <v>5683.24</v>
      </c>
      <c r="K51" s="9">
        <f t="shared" si="15"/>
        <v>473.6033333333333</v>
      </c>
      <c r="L51" s="9">
        <f t="shared" si="14"/>
        <v>473.6033333333333</v>
      </c>
      <c r="M51" s="9">
        <f t="shared" si="14"/>
        <v>473.6033333333333</v>
      </c>
      <c r="N51" s="9">
        <f t="shared" si="14"/>
        <v>473.6033333333333</v>
      </c>
      <c r="O51" s="9">
        <f t="shared" si="14"/>
        <v>473.6033333333333</v>
      </c>
      <c r="P51" s="9">
        <f t="shared" si="14"/>
        <v>473.6033333333333</v>
      </c>
      <c r="Q51" s="9">
        <f t="shared" si="14"/>
        <v>473.6033333333333</v>
      </c>
      <c r="R51" s="9">
        <f t="shared" si="14"/>
        <v>473.6033333333333</v>
      </c>
      <c r="S51" s="9">
        <f t="shared" si="14"/>
        <v>473.6033333333333</v>
      </c>
      <c r="T51" s="9">
        <f t="shared" si="14"/>
        <v>473.6033333333333</v>
      </c>
      <c r="U51" s="9">
        <f t="shared" si="14"/>
        <v>473.6033333333333</v>
      </c>
      <c r="V51" s="9">
        <f t="shared" si="14"/>
        <v>473.6033333333333</v>
      </c>
    </row>
    <row r="52" spans="1:22" ht="21" customHeight="1" x14ac:dyDescent="0.15">
      <c r="A52" s="245"/>
      <c r="B52" s="246"/>
      <c r="C52" s="239"/>
      <c r="D52" s="216"/>
      <c r="E52" s="216"/>
      <c r="F52" s="246"/>
      <c r="G52" s="217"/>
      <c r="H52" s="7">
        <v>2431</v>
      </c>
      <c r="I52" s="31" t="s">
        <v>66</v>
      </c>
      <c r="J52" s="9">
        <v>208.8</v>
      </c>
      <c r="K52" s="9">
        <f t="shared" si="15"/>
        <v>17.400000000000002</v>
      </c>
      <c r="L52" s="9">
        <f t="shared" si="14"/>
        <v>17.400000000000002</v>
      </c>
      <c r="M52" s="9">
        <f t="shared" si="14"/>
        <v>17.400000000000002</v>
      </c>
      <c r="N52" s="9">
        <f t="shared" si="14"/>
        <v>17.400000000000002</v>
      </c>
      <c r="O52" s="9">
        <f t="shared" si="14"/>
        <v>17.400000000000002</v>
      </c>
      <c r="P52" s="9">
        <f t="shared" si="14"/>
        <v>17.400000000000002</v>
      </c>
      <c r="Q52" s="9">
        <f t="shared" si="14"/>
        <v>17.400000000000002</v>
      </c>
      <c r="R52" s="9">
        <f t="shared" si="14"/>
        <v>17.400000000000002</v>
      </c>
      <c r="S52" s="9">
        <f t="shared" si="14"/>
        <v>17.400000000000002</v>
      </c>
      <c r="T52" s="9">
        <f t="shared" si="14"/>
        <v>17.400000000000002</v>
      </c>
      <c r="U52" s="9">
        <f t="shared" si="14"/>
        <v>17.400000000000002</v>
      </c>
      <c r="V52" s="9">
        <f t="shared" si="14"/>
        <v>17.400000000000002</v>
      </c>
    </row>
    <row r="53" spans="1:22" ht="21" customHeight="1" x14ac:dyDescent="0.15">
      <c r="A53" s="245"/>
      <c r="B53" s="246"/>
      <c r="C53" s="239"/>
      <c r="D53" s="216"/>
      <c r="E53" s="216"/>
      <c r="F53" s="246"/>
      <c r="G53" s="217"/>
      <c r="H53" s="7">
        <v>2441</v>
      </c>
      <c r="I53" s="31" t="s">
        <v>67</v>
      </c>
      <c r="J53" s="9">
        <v>1712.06</v>
      </c>
      <c r="K53" s="9">
        <f t="shared" si="15"/>
        <v>142.67166666666665</v>
      </c>
      <c r="L53" s="9">
        <f t="shared" si="14"/>
        <v>142.67166666666665</v>
      </c>
      <c r="M53" s="9">
        <f t="shared" si="14"/>
        <v>142.67166666666665</v>
      </c>
      <c r="N53" s="9">
        <f t="shared" si="14"/>
        <v>142.67166666666665</v>
      </c>
      <c r="O53" s="9">
        <f t="shared" si="14"/>
        <v>142.67166666666665</v>
      </c>
      <c r="P53" s="9">
        <f t="shared" si="14"/>
        <v>142.67166666666665</v>
      </c>
      <c r="Q53" s="9">
        <f t="shared" si="14"/>
        <v>142.67166666666665</v>
      </c>
      <c r="R53" s="9">
        <f t="shared" si="14"/>
        <v>142.67166666666665</v>
      </c>
      <c r="S53" s="9">
        <f t="shared" si="14"/>
        <v>142.67166666666665</v>
      </c>
      <c r="T53" s="9">
        <f t="shared" si="14"/>
        <v>142.67166666666665</v>
      </c>
      <c r="U53" s="9">
        <f t="shared" si="14"/>
        <v>142.67166666666665</v>
      </c>
      <c r="V53" s="9">
        <f t="shared" si="14"/>
        <v>142.67166666666665</v>
      </c>
    </row>
    <row r="54" spans="1:22" ht="21" customHeight="1" x14ac:dyDescent="0.15">
      <c r="A54" s="245"/>
      <c r="B54" s="246"/>
      <c r="C54" s="239"/>
      <c r="D54" s="216"/>
      <c r="E54" s="216"/>
      <c r="F54" s="246"/>
      <c r="G54" s="217"/>
      <c r="H54" s="7">
        <v>2461</v>
      </c>
      <c r="I54" s="31" t="s">
        <v>55</v>
      </c>
      <c r="J54" s="9">
        <v>33998.379999999997</v>
      </c>
      <c r="K54" s="9">
        <f t="shared" si="15"/>
        <v>2833.1983333333333</v>
      </c>
      <c r="L54" s="9">
        <f t="shared" si="14"/>
        <v>2833.1983333333333</v>
      </c>
      <c r="M54" s="9">
        <f t="shared" si="14"/>
        <v>2833.1983333333333</v>
      </c>
      <c r="N54" s="9">
        <f t="shared" si="14"/>
        <v>2833.1983333333333</v>
      </c>
      <c r="O54" s="9">
        <f t="shared" si="14"/>
        <v>2833.1983333333333</v>
      </c>
      <c r="P54" s="9">
        <f t="shared" si="14"/>
        <v>2833.1983333333333</v>
      </c>
      <c r="Q54" s="9">
        <f t="shared" si="14"/>
        <v>2833.1983333333333</v>
      </c>
      <c r="R54" s="9">
        <f t="shared" si="14"/>
        <v>2833.1983333333333</v>
      </c>
      <c r="S54" s="9">
        <f t="shared" si="14"/>
        <v>2833.1983333333333</v>
      </c>
      <c r="T54" s="9">
        <f t="shared" si="14"/>
        <v>2833.1983333333333</v>
      </c>
      <c r="U54" s="9">
        <f t="shared" si="14"/>
        <v>2833.1983333333333</v>
      </c>
      <c r="V54" s="9">
        <f t="shared" si="14"/>
        <v>2833.1983333333333</v>
      </c>
    </row>
    <row r="55" spans="1:22" ht="21" customHeight="1" x14ac:dyDescent="0.15">
      <c r="A55" s="245"/>
      <c r="B55" s="246"/>
      <c r="C55" s="239"/>
      <c r="D55" s="216"/>
      <c r="E55" s="216"/>
      <c r="F55" s="246"/>
      <c r="G55" s="217"/>
      <c r="H55" s="7">
        <v>2471</v>
      </c>
      <c r="I55" s="31" t="s">
        <v>68</v>
      </c>
      <c r="J55" s="9">
        <v>102.78</v>
      </c>
      <c r="K55" s="9">
        <f t="shared" si="15"/>
        <v>8.5649999999999995</v>
      </c>
      <c r="L55" s="9">
        <f t="shared" si="14"/>
        <v>8.5649999999999995</v>
      </c>
      <c r="M55" s="9">
        <f t="shared" si="14"/>
        <v>8.5649999999999995</v>
      </c>
      <c r="N55" s="9">
        <f t="shared" si="14"/>
        <v>8.5649999999999995</v>
      </c>
      <c r="O55" s="9">
        <f t="shared" si="14"/>
        <v>8.5649999999999995</v>
      </c>
      <c r="P55" s="9">
        <f t="shared" si="14"/>
        <v>8.5649999999999995</v>
      </c>
      <c r="Q55" s="9">
        <f t="shared" si="14"/>
        <v>8.5649999999999995</v>
      </c>
      <c r="R55" s="9">
        <f t="shared" si="14"/>
        <v>8.5649999999999995</v>
      </c>
      <c r="S55" s="9">
        <f t="shared" si="14"/>
        <v>8.5649999999999995</v>
      </c>
      <c r="T55" s="9">
        <f t="shared" si="14"/>
        <v>8.5649999999999995</v>
      </c>
      <c r="U55" s="9">
        <f t="shared" si="14"/>
        <v>8.5649999999999995</v>
      </c>
      <c r="V55" s="9">
        <f t="shared" si="14"/>
        <v>8.5649999999999995</v>
      </c>
    </row>
    <row r="56" spans="1:22" ht="21" customHeight="1" x14ac:dyDescent="0.15">
      <c r="A56" s="245"/>
      <c r="B56" s="246"/>
      <c r="C56" s="239"/>
      <c r="D56" s="216"/>
      <c r="E56" s="216"/>
      <c r="F56" s="246"/>
      <c r="G56" s="217"/>
      <c r="H56" s="7">
        <v>2482</v>
      </c>
      <c r="I56" s="31" t="s">
        <v>69</v>
      </c>
      <c r="J56" s="9">
        <v>2392.8000000000002</v>
      </c>
      <c r="K56" s="9">
        <f t="shared" si="15"/>
        <v>199.4</v>
      </c>
      <c r="L56" s="9">
        <f t="shared" si="14"/>
        <v>199.4</v>
      </c>
      <c r="M56" s="9">
        <f t="shared" si="14"/>
        <v>199.4</v>
      </c>
      <c r="N56" s="9">
        <f t="shared" si="14"/>
        <v>199.4</v>
      </c>
      <c r="O56" s="9">
        <f t="shared" si="14"/>
        <v>199.4</v>
      </c>
      <c r="P56" s="9">
        <f t="shared" si="14"/>
        <v>199.4</v>
      </c>
      <c r="Q56" s="9">
        <f t="shared" si="14"/>
        <v>199.4</v>
      </c>
      <c r="R56" s="9">
        <f t="shared" si="14"/>
        <v>199.4</v>
      </c>
      <c r="S56" s="9">
        <f t="shared" si="14"/>
        <v>199.4</v>
      </c>
      <c r="T56" s="9">
        <f t="shared" si="14"/>
        <v>199.4</v>
      </c>
      <c r="U56" s="9">
        <f t="shared" si="14"/>
        <v>199.4</v>
      </c>
      <c r="V56" s="9">
        <f t="shared" si="14"/>
        <v>199.4</v>
      </c>
    </row>
    <row r="57" spans="1:22" ht="21" customHeight="1" x14ac:dyDescent="0.15">
      <c r="A57" s="245"/>
      <c r="B57" s="246"/>
      <c r="C57" s="239"/>
      <c r="D57" s="216"/>
      <c r="E57" s="216"/>
      <c r="F57" s="246"/>
      <c r="G57" s="217"/>
      <c r="H57" s="7">
        <v>2491</v>
      </c>
      <c r="I57" s="33" t="s">
        <v>46</v>
      </c>
      <c r="J57" s="9">
        <v>53487.64</v>
      </c>
      <c r="K57" s="9">
        <f t="shared" si="15"/>
        <v>4457.3033333333333</v>
      </c>
      <c r="L57" s="9">
        <f t="shared" si="14"/>
        <v>4457.3033333333333</v>
      </c>
      <c r="M57" s="9">
        <f t="shared" si="14"/>
        <v>4457.3033333333333</v>
      </c>
      <c r="N57" s="9">
        <f t="shared" si="14"/>
        <v>4457.3033333333333</v>
      </c>
      <c r="O57" s="9">
        <f t="shared" si="14"/>
        <v>4457.3033333333333</v>
      </c>
      <c r="P57" s="9">
        <f t="shared" si="14"/>
        <v>4457.3033333333333</v>
      </c>
      <c r="Q57" s="9">
        <f t="shared" si="14"/>
        <v>4457.3033333333333</v>
      </c>
      <c r="R57" s="9">
        <f t="shared" si="14"/>
        <v>4457.3033333333333</v>
      </c>
      <c r="S57" s="9">
        <f t="shared" si="14"/>
        <v>4457.3033333333333</v>
      </c>
      <c r="T57" s="9">
        <f t="shared" si="14"/>
        <v>4457.3033333333333</v>
      </c>
      <c r="U57" s="9">
        <f t="shared" si="14"/>
        <v>4457.3033333333333</v>
      </c>
      <c r="V57" s="9">
        <f t="shared" si="14"/>
        <v>4457.3033333333333</v>
      </c>
    </row>
    <row r="58" spans="1:22" ht="21" customHeight="1" x14ac:dyDescent="0.15">
      <c r="A58" s="245"/>
      <c r="B58" s="246"/>
      <c r="C58" s="239"/>
      <c r="D58" s="216"/>
      <c r="E58" s="216"/>
      <c r="F58" s="246"/>
      <c r="G58" s="217"/>
      <c r="H58" s="7">
        <v>2611</v>
      </c>
      <c r="I58" s="31" t="s">
        <v>30</v>
      </c>
      <c r="J58" s="9">
        <v>98904</v>
      </c>
      <c r="K58" s="9">
        <f t="shared" si="15"/>
        <v>8242</v>
      </c>
      <c r="L58" s="9">
        <f t="shared" si="14"/>
        <v>8242</v>
      </c>
      <c r="M58" s="9">
        <f t="shared" si="14"/>
        <v>8242</v>
      </c>
      <c r="N58" s="9">
        <f t="shared" si="14"/>
        <v>8242</v>
      </c>
      <c r="O58" s="9">
        <f t="shared" si="14"/>
        <v>8242</v>
      </c>
      <c r="P58" s="9">
        <f t="shared" si="14"/>
        <v>8242</v>
      </c>
      <c r="Q58" s="9">
        <f t="shared" si="14"/>
        <v>8242</v>
      </c>
      <c r="R58" s="9">
        <f t="shared" si="14"/>
        <v>8242</v>
      </c>
      <c r="S58" s="9">
        <f t="shared" si="14"/>
        <v>8242</v>
      </c>
      <c r="T58" s="9">
        <f t="shared" si="14"/>
        <v>8242</v>
      </c>
      <c r="U58" s="9">
        <f t="shared" si="14"/>
        <v>8242</v>
      </c>
      <c r="V58" s="9">
        <f t="shared" si="14"/>
        <v>8242</v>
      </c>
    </row>
    <row r="59" spans="1:22" ht="21" customHeight="1" x14ac:dyDescent="0.15">
      <c r="A59" s="245"/>
      <c r="B59" s="246"/>
      <c r="C59" s="239"/>
      <c r="D59" s="216"/>
      <c r="E59" s="216"/>
      <c r="F59" s="246"/>
      <c r="G59" s="217"/>
      <c r="H59" s="7">
        <v>2612</v>
      </c>
      <c r="I59" s="31" t="s">
        <v>70</v>
      </c>
      <c r="J59" s="9">
        <v>4461.46</v>
      </c>
      <c r="K59" s="9">
        <f t="shared" si="15"/>
        <v>371.78833333333336</v>
      </c>
      <c r="L59" s="9">
        <f t="shared" si="14"/>
        <v>371.78833333333336</v>
      </c>
      <c r="M59" s="9">
        <f t="shared" si="14"/>
        <v>371.78833333333336</v>
      </c>
      <c r="N59" s="9">
        <f t="shared" si="14"/>
        <v>371.78833333333336</v>
      </c>
      <c r="O59" s="9">
        <f t="shared" si="14"/>
        <v>371.78833333333336</v>
      </c>
      <c r="P59" s="9">
        <f t="shared" si="14"/>
        <v>371.78833333333336</v>
      </c>
      <c r="Q59" s="9">
        <f t="shared" si="14"/>
        <v>371.78833333333336</v>
      </c>
      <c r="R59" s="9">
        <f t="shared" si="14"/>
        <v>371.78833333333336</v>
      </c>
      <c r="S59" s="9">
        <f t="shared" si="14"/>
        <v>371.78833333333336</v>
      </c>
      <c r="T59" s="9">
        <f t="shared" si="14"/>
        <v>371.78833333333336</v>
      </c>
      <c r="U59" s="9">
        <f t="shared" si="14"/>
        <v>371.78833333333336</v>
      </c>
      <c r="V59" s="9">
        <f t="shared" si="14"/>
        <v>371.78833333333336</v>
      </c>
    </row>
    <row r="60" spans="1:22" ht="28.5" customHeight="1" x14ac:dyDescent="0.15">
      <c r="A60" s="245"/>
      <c r="B60" s="246"/>
      <c r="C60" s="239"/>
      <c r="D60" s="216"/>
      <c r="E60" s="216"/>
      <c r="F60" s="246"/>
      <c r="G60" s="217"/>
      <c r="H60" s="7">
        <v>2921</v>
      </c>
      <c r="I60" s="31" t="s">
        <v>71</v>
      </c>
      <c r="J60" s="9">
        <v>50288.07</v>
      </c>
      <c r="K60" s="9">
        <f t="shared" si="15"/>
        <v>4190.6724999999997</v>
      </c>
      <c r="L60" s="9">
        <f t="shared" si="14"/>
        <v>4190.6724999999997</v>
      </c>
      <c r="M60" s="9">
        <f t="shared" si="14"/>
        <v>4190.6724999999997</v>
      </c>
      <c r="N60" s="9">
        <f t="shared" si="14"/>
        <v>4190.6724999999997</v>
      </c>
      <c r="O60" s="9">
        <f t="shared" si="14"/>
        <v>4190.6724999999997</v>
      </c>
      <c r="P60" s="9">
        <f t="shared" si="14"/>
        <v>4190.6724999999997</v>
      </c>
      <c r="Q60" s="9">
        <f t="shared" si="14"/>
        <v>4190.6724999999997</v>
      </c>
      <c r="R60" s="9">
        <f t="shared" si="14"/>
        <v>4190.6724999999997</v>
      </c>
      <c r="S60" s="9">
        <f t="shared" si="14"/>
        <v>4190.6724999999997</v>
      </c>
      <c r="T60" s="9">
        <f t="shared" si="14"/>
        <v>4190.6724999999997</v>
      </c>
      <c r="U60" s="9">
        <f t="shared" si="14"/>
        <v>4190.6724999999997</v>
      </c>
      <c r="V60" s="9">
        <f t="shared" si="14"/>
        <v>4190.6724999999997</v>
      </c>
    </row>
    <row r="61" spans="1:22" ht="33" customHeight="1" x14ac:dyDescent="0.15">
      <c r="A61" s="245"/>
      <c r="B61" s="246"/>
      <c r="C61" s="239"/>
      <c r="D61" s="216"/>
      <c r="E61" s="216"/>
      <c r="F61" s="246"/>
      <c r="G61" s="217"/>
      <c r="H61" s="7">
        <v>2931</v>
      </c>
      <c r="I61" s="33" t="s">
        <v>72</v>
      </c>
      <c r="J61" s="9">
        <v>1212.02</v>
      </c>
      <c r="K61" s="9">
        <f t="shared" si="15"/>
        <v>101.00166666666667</v>
      </c>
      <c r="L61" s="9">
        <f t="shared" si="14"/>
        <v>101.00166666666667</v>
      </c>
      <c r="M61" s="9">
        <f t="shared" si="14"/>
        <v>101.00166666666667</v>
      </c>
      <c r="N61" s="9">
        <f t="shared" si="14"/>
        <v>101.00166666666667</v>
      </c>
      <c r="O61" s="9">
        <f t="shared" si="14"/>
        <v>101.00166666666667</v>
      </c>
      <c r="P61" s="9">
        <f t="shared" si="14"/>
        <v>101.00166666666667</v>
      </c>
      <c r="Q61" s="9">
        <f t="shared" si="14"/>
        <v>101.00166666666667</v>
      </c>
      <c r="R61" s="9">
        <f t="shared" si="14"/>
        <v>101.00166666666667</v>
      </c>
      <c r="S61" s="9">
        <f t="shared" si="14"/>
        <v>101.00166666666667</v>
      </c>
      <c r="T61" s="9">
        <f t="shared" si="14"/>
        <v>101.00166666666667</v>
      </c>
      <c r="U61" s="9">
        <f t="shared" si="14"/>
        <v>101.00166666666667</v>
      </c>
      <c r="V61" s="9">
        <f t="shared" si="14"/>
        <v>101.00166666666667</v>
      </c>
    </row>
    <row r="62" spans="1:22" ht="38.25" customHeight="1" x14ac:dyDescent="0.15">
      <c r="A62" s="245"/>
      <c r="B62" s="246"/>
      <c r="C62" s="239"/>
      <c r="D62" s="216"/>
      <c r="E62" s="216"/>
      <c r="F62" s="246"/>
      <c r="G62" s="217"/>
      <c r="H62" s="7">
        <v>2941</v>
      </c>
      <c r="I62" s="33" t="s">
        <v>73</v>
      </c>
      <c r="J62" s="9">
        <v>918</v>
      </c>
      <c r="K62" s="9">
        <f t="shared" si="15"/>
        <v>76.5</v>
      </c>
      <c r="L62" s="9">
        <f t="shared" si="14"/>
        <v>76.5</v>
      </c>
      <c r="M62" s="9">
        <f t="shared" si="14"/>
        <v>76.5</v>
      </c>
      <c r="N62" s="9">
        <f t="shared" si="14"/>
        <v>76.5</v>
      </c>
      <c r="O62" s="9">
        <f t="shared" si="14"/>
        <v>76.5</v>
      </c>
      <c r="P62" s="9">
        <f t="shared" si="14"/>
        <v>76.5</v>
      </c>
      <c r="Q62" s="9">
        <f t="shared" si="14"/>
        <v>76.5</v>
      </c>
      <c r="R62" s="9">
        <f t="shared" si="14"/>
        <v>76.5</v>
      </c>
      <c r="S62" s="9">
        <f t="shared" si="14"/>
        <v>76.5</v>
      </c>
      <c r="T62" s="9">
        <f t="shared" si="14"/>
        <v>76.5</v>
      </c>
      <c r="U62" s="9">
        <f t="shared" si="14"/>
        <v>76.5</v>
      </c>
      <c r="V62" s="9">
        <f t="shared" si="14"/>
        <v>76.5</v>
      </c>
    </row>
    <row r="63" spans="1:22" ht="33" customHeight="1" x14ac:dyDescent="0.15">
      <c r="A63" s="245"/>
      <c r="B63" s="246"/>
      <c r="C63" s="239"/>
      <c r="D63" s="216"/>
      <c r="E63" s="216"/>
      <c r="F63" s="246"/>
      <c r="G63" s="217"/>
      <c r="H63" s="7">
        <v>3311</v>
      </c>
      <c r="I63" s="33" t="s">
        <v>74</v>
      </c>
      <c r="J63" s="9">
        <v>68549.440000000002</v>
      </c>
      <c r="K63" s="9">
        <f t="shared" si="15"/>
        <v>5712.4533333333338</v>
      </c>
      <c r="L63" s="9">
        <f t="shared" si="14"/>
        <v>5712.4533333333338</v>
      </c>
      <c r="M63" s="9">
        <f t="shared" si="14"/>
        <v>5712.4533333333338</v>
      </c>
      <c r="N63" s="9">
        <f t="shared" si="14"/>
        <v>5712.4533333333338</v>
      </c>
      <c r="O63" s="9">
        <f t="shared" si="14"/>
        <v>5712.4533333333338</v>
      </c>
      <c r="P63" s="9">
        <f t="shared" si="14"/>
        <v>5712.4533333333338</v>
      </c>
      <c r="Q63" s="9">
        <f t="shared" si="14"/>
        <v>5712.4533333333338</v>
      </c>
      <c r="R63" s="9">
        <f t="shared" si="14"/>
        <v>5712.4533333333338</v>
      </c>
      <c r="S63" s="9">
        <f t="shared" si="14"/>
        <v>5712.4533333333338</v>
      </c>
      <c r="T63" s="9">
        <f t="shared" si="14"/>
        <v>5712.4533333333338</v>
      </c>
      <c r="U63" s="9">
        <f t="shared" si="14"/>
        <v>5712.4533333333338</v>
      </c>
      <c r="V63" s="9">
        <f t="shared" si="14"/>
        <v>5712.4533333333338</v>
      </c>
    </row>
    <row r="64" spans="1:22" ht="27.75" customHeight="1" x14ac:dyDescent="0.15">
      <c r="A64" s="245"/>
      <c r="B64" s="246"/>
      <c r="C64" s="239"/>
      <c r="D64" s="216"/>
      <c r="E64" s="216"/>
      <c r="F64" s="246"/>
      <c r="G64" s="217"/>
      <c r="H64" s="7">
        <v>3361</v>
      </c>
      <c r="I64" s="33" t="s">
        <v>29</v>
      </c>
      <c r="J64" s="9">
        <v>3437.4</v>
      </c>
      <c r="K64" s="9">
        <f t="shared" si="15"/>
        <v>286.45</v>
      </c>
      <c r="L64" s="9">
        <f t="shared" si="14"/>
        <v>286.45</v>
      </c>
      <c r="M64" s="9">
        <f t="shared" si="14"/>
        <v>286.45</v>
      </c>
      <c r="N64" s="9">
        <f t="shared" si="14"/>
        <v>286.45</v>
      </c>
      <c r="O64" s="9">
        <f t="shared" si="14"/>
        <v>286.45</v>
      </c>
      <c r="P64" s="9">
        <f t="shared" si="14"/>
        <v>286.45</v>
      </c>
      <c r="Q64" s="9">
        <f t="shared" si="14"/>
        <v>286.45</v>
      </c>
      <c r="R64" s="9">
        <f t="shared" si="14"/>
        <v>286.45</v>
      </c>
      <c r="S64" s="9">
        <f t="shared" si="14"/>
        <v>286.45</v>
      </c>
      <c r="T64" s="9">
        <f t="shared" si="14"/>
        <v>286.45</v>
      </c>
      <c r="U64" s="9">
        <f t="shared" si="14"/>
        <v>286.45</v>
      </c>
      <c r="V64" s="9">
        <f t="shared" si="14"/>
        <v>286.45</v>
      </c>
    </row>
    <row r="65" spans="1:25" ht="29.25" customHeight="1" x14ac:dyDescent="0.15">
      <c r="A65" s="245"/>
      <c r="B65" s="246"/>
      <c r="C65" s="239"/>
      <c r="D65" s="216"/>
      <c r="E65" s="216"/>
      <c r="F65" s="246"/>
      <c r="G65" s="217"/>
      <c r="H65" s="7">
        <v>3411</v>
      </c>
      <c r="I65" s="31" t="s">
        <v>75</v>
      </c>
      <c r="J65" s="9">
        <v>4446.05</v>
      </c>
      <c r="K65" s="9">
        <f t="shared" si="15"/>
        <v>370.50416666666666</v>
      </c>
      <c r="L65" s="9">
        <f t="shared" si="14"/>
        <v>370.50416666666666</v>
      </c>
      <c r="M65" s="9">
        <f t="shared" si="14"/>
        <v>370.50416666666666</v>
      </c>
      <c r="N65" s="9">
        <f t="shared" si="14"/>
        <v>370.50416666666666</v>
      </c>
      <c r="O65" s="9">
        <f t="shared" si="14"/>
        <v>370.50416666666666</v>
      </c>
      <c r="P65" s="9">
        <f t="shared" si="14"/>
        <v>370.50416666666666</v>
      </c>
      <c r="Q65" s="9">
        <f t="shared" si="14"/>
        <v>370.50416666666666</v>
      </c>
      <c r="R65" s="9">
        <f t="shared" si="14"/>
        <v>370.50416666666666</v>
      </c>
      <c r="S65" s="9">
        <f t="shared" si="14"/>
        <v>370.50416666666666</v>
      </c>
      <c r="T65" s="9">
        <f t="shared" si="14"/>
        <v>370.50416666666666</v>
      </c>
      <c r="U65" s="9">
        <f t="shared" si="14"/>
        <v>370.50416666666666</v>
      </c>
      <c r="V65" s="9">
        <f t="shared" si="14"/>
        <v>370.50416666666666</v>
      </c>
    </row>
    <row r="66" spans="1:25" ht="21" customHeight="1" x14ac:dyDescent="0.15">
      <c r="A66" s="245"/>
      <c r="B66" s="246"/>
      <c r="C66" s="239"/>
      <c r="D66" s="216"/>
      <c r="E66" s="216"/>
      <c r="F66" s="246"/>
      <c r="G66" s="217"/>
      <c r="H66" s="7">
        <v>3451</v>
      </c>
      <c r="I66" s="31" t="s">
        <v>76</v>
      </c>
      <c r="J66" s="9">
        <v>52632.83</v>
      </c>
      <c r="K66" s="9">
        <f t="shared" si="15"/>
        <v>4386.0691666666671</v>
      </c>
      <c r="L66" s="9">
        <f t="shared" si="14"/>
        <v>4386.0691666666671</v>
      </c>
      <c r="M66" s="9">
        <f t="shared" si="14"/>
        <v>4386.0691666666671</v>
      </c>
      <c r="N66" s="9">
        <f t="shared" ref="N66:V77" si="16">M66</f>
        <v>4386.0691666666671</v>
      </c>
      <c r="O66" s="9">
        <f t="shared" si="16"/>
        <v>4386.0691666666671</v>
      </c>
      <c r="P66" s="9">
        <f t="shared" si="16"/>
        <v>4386.0691666666671</v>
      </c>
      <c r="Q66" s="9">
        <f t="shared" si="16"/>
        <v>4386.0691666666671</v>
      </c>
      <c r="R66" s="9">
        <f t="shared" si="16"/>
        <v>4386.0691666666671</v>
      </c>
      <c r="S66" s="9">
        <f t="shared" si="16"/>
        <v>4386.0691666666671</v>
      </c>
      <c r="T66" s="9">
        <f t="shared" si="16"/>
        <v>4386.0691666666671</v>
      </c>
      <c r="U66" s="9">
        <f t="shared" si="16"/>
        <v>4386.0691666666671</v>
      </c>
      <c r="V66" s="9">
        <f t="shared" si="16"/>
        <v>4386.0691666666671</v>
      </c>
    </row>
    <row r="67" spans="1:25" ht="21" customHeight="1" x14ac:dyDescent="0.15">
      <c r="A67" s="245"/>
      <c r="B67" s="246"/>
      <c r="C67" s="239"/>
      <c r="D67" s="216"/>
      <c r="E67" s="216"/>
      <c r="F67" s="246"/>
      <c r="G67" s="217"/>
      <c r="H67" s="7">
        <v>2511</v>
      </c>
      <c r="I67" s="31" t="s">
        <v>77</v>
      </c>
      <c r="J67" s="9">
        <v>14350</v>
      </c>
      <c r="K67" s="9">
        <f t="shared" si="15"/>
        <v>1195.8333333333333</v>
      </c>
      <c r="L67" s="9">
        <f t="shared" ref="L67:M77" si="17">K67</f>
        <v>1195.8333333333333</v>
      </c>
      <c r="M67" s="9">
        <f t="shared" si="17"/>
        <v>1195.8333333333333</v>
      </c>
      <c r="N67" s="9">
        <f t="shared" si="16"/>
        <v>1195.8333333333333</v>
      </c>
      <c r="O67" s="9">
        <f t="shared" si="16"/>
        <v>1195.8333333333333</v>
      </c>
      <c r="P67" s="9">
        <f t="shared" si="16"/>
        <v>1195.8333333333333</v>
      </c>
      <c r="Q67" s="9">
        <f t="shared" si="16"/>
        <v>1195.8333333333333</v>
      </c>
      <c r="R67" s="9">
        <f t="shared" si="16"/>
        <v>1195.8333333333333</v>
      </c>
      <c r="S67" s="9">
        <f t="shared" si="16"/>
        <v>1195.8333333333333</v>
      </c>
      <c r="T67" s="9">
        <f t="shared" si="16"/>
        <v>1195.8333333333333</v>
      </c>
      <c r="U67" s="9">
        <f t="shared" si="16"/>
        <v>1195.8333333333333</v>
      </c>
      <c r="V67" s="9">
        <f t="shared" si="16"/>
        <v>1195.8333333333333</v>
      </c>
      <c r="X67" s="51"/>
      <c r="Y67" s="51"/>
    </row>
    <row r="68" spans="1:25" ht="33.75" customHeight="1" x14ac:dyDescent="0.15">
      <c r="A68" s="245"/>
      <c r="B68" s="246"/>
      <c r="C68" s="239"/>
      <c r="D68" s="216"/>
      <c r="E68" s="216"/>
      <c r="F68" s="246"/>
      <c r="G68" s="217"/>
      <c r="H68" s="7">
        <v>3521</v>
      </c>
      <c r="I68" s="33" t="s">
        <v>78</v>
      </c>
      <c r="J68" s="9">
        <v>52368.17</v>
      </c>
      <c r="K68" s="9">
        <f t="shared" si="15"/>
        <v>4364.0141666666668</v>
      </c>
      <c r="L68" s="9">
        <f t="shared" si="17"/>
        <v>4364.0141666666668</v>
      </c>
      <c r="M68" s="9">
        <f t="shared" si="17"/>
        <v>4364.0141666666668</v>
      </c>
      <c r="N68" s="9">
        <f t="shared" si="16"/>
        <v>4364.0141666666668</v>
      </c>
      <c r="O68" s="9">
        <f t="shared" si="16"/>
        <v>4364.0141666666668</v>
      </c>
      <c r="P68" s="9">
        <f t="shared" si="16"/>
        <v>4364.0141666666668</v>
      </c>
      <c r="Q68" s="9">
        <f t="shared" si="16"/>
        <v>4364.0141666666668</v>
      </c>
      <c r="R68" s="9">
        <f t="shared" si="16"/>
        <v>4364.0141666666668</v>
      </c>
      <c r="S68" s="9">
        <f t="shared" si="16"/>
        <v>4364.0141666666668</v>
      </c>
      <c r="T68" s="9">
        <f t="shared" si="16"/>
        <v>4364.0141666666668</v>
      </c>
      <c r="U68" s="9">
        <f t="shared" si="16"/>
        <v>4364.0141666666668</v>
      </c>
      <c r="V68" s="9">
        <f t="shared" si="16"/>
        <v>4364.0141666666668</v>
      </c>
    </row>
    <row r="69" spans="1:25" ht="26.25" customHeight="1" x14ac:dyDescent="0.15">
      <c r="A69" s="245"/>
      <c r="B69" s="246"/>
      <c r="C69" s="239"/>
      <c r="D69" s="216"/>
      <c r="E69" s="216"/>
      <c r="F69" s="246"/>
      <c r="G69" s="217"/>
      <c r="H69" s="7">
        <v>3551</v>
      </c>
      <c r="I69" s="33" t="s">
        <v>79</v>
      </c>
      <c r="J69" s="9">
        <v>61369.11</v>
      </c>
      <c r="K69" s="9">
        <f t="shared" si="15"/>
        <v>5114.0924999999997</v>
      </c>
      <c r="L69" s="9">
        <f t="shared" si="17"/>
        <v>5114.0924999999997</v>
      </c>
      <c r="M69" s="9">
        <f t="shared" si="17"/>
        <v>5114.0924999999997</v>
      </c>
      <c r="N69" s="9">
        <f t="shared" si="16"/>
        <v>5114.0924999999997</v>
      </c>
      <c r="O69" s="9">
        <f t="shared" si="16"/>
        <v>5114.0924999999997</v>
      </c>
      <c r="P69" s="9">
        <f t="shared" si="16"/>
        <v>5114.0924999999997</v>
      </c>
      <c r="Q69" s="9">
        <f t="shared" si="16"/>
        <v>5114.0924999999997</v>
      </c>
      <c r="R69" s="9">
        <f t="shared" si="16"/>
        <v>5114.0924999999997</v>
      </c>
      <c r="S69" s="9">
        <f t="shared" si="16"/>
        <v>5114.0924999999997</v>
      </c>
      <c r="T69" s="9">
        <f t="shared" si="16"/>
        <v>5114.0924999999997</v>
      </c>
      <c r="U69" s="9">
        <f t="shared" si="16"/>
        <v>5114.0924999999997</v>
      </c>
      <c r="V69" s="9">
        <f t="shared" si="16"/>
        <v>5114.0924999999997</v>
      </c>
    </row>
    <row r="70" spans="1:25" ht="24" customHeight="1" x14ac:dyDescent="0.15">
      <c r="A70" s="245"/>
      <c r="B70" s="246"/>
      <c r="C70" s="239"/>
      <c r="D70" s="216"/>
      <c r="E70" s="216"/>
      <c r="F70" s="246"/>
      <c r="G70" s="217"/>
      <c r="H70" s="7">
        <v>3571</v>
      </c>
      <c r="I70" s="33" t="s">
        <v>80</v>
      </c>
      <c r="J70" s="9">
        <v>3480</v>
      </c>
      <c r="K70" s="9">
        <f t="shared" si="15"/>
        <v>290</v>
      </c>
      <c r="L70" s="9">
        <f t="shared" si="17"/>
        <v>290</v>
      </c>
      <c r="M70" s="9">
        <f t="shared" si="17"/>
        <v>290</v>
      </c>
      <c r="N70" s="9">
        <f t="shared" si="16"/>
        <v>290</v>
      </c>
      <c r="O70" s="9">
        <f t="shared" si="16"/>
        <v>290</v>
      </c>
      <c r="P70" s="9">
        <f t="shared" si="16"/>
        <v>290</v>
      </c>
      <c r="Q70" s="9">
        <f t="shared" si="16"/>
        <v>290</v>
      </c>
      <c r="R70" s="9">
        <f t="shared" si="16"/>
        <v>290</v>
      </c>
      <c r="S70" s="9">
        <f t="shared" si="16"/>
        <v>290</v>
      </c>
      <c r="T70" s="9">
        <f t="shared" si="16"/>
        <v>290</v>
      </c>
      <c r="U70" s="9">
        <f t="shared" si="16"/>
        <v>290</v>
      </c>
      <c r="V70" s="9">
        <f t="shared" si="16"/>
        <v>290</v>
      </c>
    </row>
    <row r="71" spans="1:25" ht="21" customHeight="1" x14ac:dyDescent="0.15">
      <c r="A71" s="245"/>
      <c r="B71" s="246"/>
      <c r="C71" s="239"/>
      <c r="D71" s="216"/>
      <c r="E71" s="216"/>
      <c r="F71" s="246"/>
      <c r="G71" s="217"/>
      <c r="H71" s="7">
        <v>3751</v>
      </c>
      <c r="I71" s="31" t="s">
        <v>32</v>
      </c>
      <c r="J71" s="9">
        <v>5460</v>
      </c>
      <c r="K71" s="9">
        <f t="shared" si="15"/>
        <v>455</v>
      </c>
      <c r="L71" s="9">
        <f t="shared" si="17"/>
        <v>455</v>
      </c>
      <c r="M71" s="9">
        <f t="shared" si="17"/>
        <v>455</v>
      </c>
      <c r="N71" s="9">
        <f t="shared" si="16"/>
        <v>455</v>
      </c>
      <c r="O71" s="9">
        <f t="shared" si="16"/>
        <v>455</v>
      </c>
      <c r="P71" s="9">
        <f t="shared" si="16"/>
        <v>455</v>
      </c>
      <c r="Q71" s="9">
        <f t="shared" si="16"/>
        <v>455</v>
      </c>
      <c r="R71" s="9">
        <f t="shared" si="16"/>
        <v>455</v>
      </c>
      <c r="S71" s="9">
        <f t="shared" si="16"/>
        <v>455</v>
      </c>
      <c r="T71" s="9">
        <f t="shared" si="16"/>
        <v>455</v>
      </c>
      <c r="U71" s="9">
        <f t="shared" si="16"/>
        <v>455</v>
      </c>
      <c r="V71" s="9">
        <f t="shared" si="16"/>
        <v>455</v>
      </c>
    </row>
    <row r="72" spans="1:25" ht="21" customHeight="1" x14ac:dyDescent="0.15">
      <c r="A72" s="245"/>
      <c r="B72" s="246"/>
      <c r="C72" s="239"/>
      <c r="D72" s="216"/>
      <c r="E72" s="216"/>
      <c r="F72" s="246"/>
      <c r="G72" s="217"/>
      <c r="H72" s="7">
        <v>3821</v>
      </c>
      <c r="I72" s="31" t="s">
        <v>42</v>
      </c>
      <c r="J72" s="9">
        <v>11373.4</v>
      </c>
      <c r="K72" s="9">
        <f t="shared" si="15"/>
        <v>947.7833333333333</v>
      </c>
      <c r="L72" s="9">
        <f t="shared" si="17"/>
        <v>947.7833333333333</v>
      </c>
      <c r="M72" s="9">
        <f t="shared" si="17"/>
        <v>947.7833333333333</v>
      </c>
      <c r="N72" s="9">
        <f t="shared" si="16"/>
        <v>947.7833333333333</v>
      </c>
      <c r="O72" s="9">
        <f t="shared" si="16"/>
        <v>947.7833333333333</v>
      </c>
      <c r="P72" s="9">
        <f t="shared" si="16"/>
        <v>947.7833333333333</v>
      </c>
      <c r="Q72" s="9">
        <f t="shared" si="16"/>
        <v>947.7833333333333</v>
      </c>
      <c r="R72" s="9">
        <f t="shared" si="16"/>
        <v>947.7833333333333</v>
      </c>
      <c r="S72" s="9">
        <f t="shared" si="16"/>
        <v>947.7833333333333</v>
      </c>
      <c r="T72" s="9">
        <f t="shared" si="16"/>
        <v>947.7833333333333</v>
      </c>
      <c r="U72" s="9">
        <f t="shared" si="16"/>
        <v>947.7833333333333</v>
      </c>
      <c r="V72" s="9">
        <f t="shared" si="16"/>
        <v>947.7833333333333</v>
      </c>
    </row>
    <row r="73" spans="1:25" ht="21" customHeight="1" x14ac:dyDescent="0.15">
      <c r="A73" s="245"/>
      <c r="B73" s="246"/>
      <c r="C73" s="239"/>
      <c r="D73" s="216"/>
      <c r="E73" s="216"/>
      <c r="F73" s="246"/>
      <c r="G73" s="217"/>
      <c r="H73" s="7">
        <v>3921</v>
      </c>
      <c r="I73" s="31" t="s">
        <v>81</v>
      </c>
      <c r="J73" s="9">
        <v>57106.82</v>
      </c>
      <c r="K73" s="9">
        <f t="shared" si="15"/>
        <v>4758.9016666666666</v>
      </c>
      <c r="L73" s="9">
        <f t="shared" si="17"/>
        <v>4758.9016666666666</v>
      </c>
      <c r="M73" s="9">
        <f t="shared" si="17"/>
        <v>4758.9016666666666</v>
      </c>
      <c r="N73" s="9">
        <f t="shared" si="16"/>
        <v>4758.9016666666666</v>
      </c>
      <c r="O73" s="9">
        <f t="shared" si="16"/>
        <v>4758.9016666666666</v>
      </c>
      <c r="P73" s="9">
        <f t="shared" si="16"/>
        <v>4758.9016666666666</v>
      </c>
      <c r="Q73" s="9">
        <f t="shared" si="16"/>
        <v>4758.9016666666666</v>
      </c>
      <c r="R73" s="9">
        <f t="shared" si="16"/>
        <v>4758.9016666666666</v>
      </c>
      <c r="S73" s="9">
        <f t="shared" si="16"/>
        <v>4758.9016666666666</v>
      </c>
      <c r="T73" s="9">
        <f t="shared" si="16"/>
        <v>4758.9016666666666</v>
      </c>
      <c r="U73" s="9">
        <f t="shared" si="16"/>
        <v>4758.9016666666666</v>
      </c>
      <c r="V73" s="9">
        <f t="shared" si="16"/>
        <v>4758.9016666666666</v>
      </c>
    </row>
    <row r="74" spans="1:25" ht="21" customHeight="1" x14ac:dyDescent="0.15">
      <c r="A74" s="245"/>
      <c r="B74" s="246"/>
      <c r="C74" s="239"/>
      <c r="D74" s="216"/>
      <c r="E74" s="216"/>
      <c r="F74" s="246"/>
      <c r="G74" s="217"/>
      <c r="H74" s="7">
        <v>3981</v>
      </c>
      <c r="I74" s="31" t="s">
        <v>82</v>
      </c>
      <c r="J74" s="9">
        <v>31438.799999999999</v>
      </c>
      <c r="K74" s="9">
        <f t="shared" si="15"/>
        <v>2619.9</v>
      </c>
      <c r="L74" s="9">
        <f t="shared" si="17"/>
        <v>2619.9</v>
      </c>
      <c r="M74" s="9">
        <f t="shared" si="17"/>
        <v>2619.9</v>
      </c>
      <c r="N74" s="9">
        <f t="shared" si="16"/>
        <v>2619.9</v>
      </c>
      <c r="O74" s="9">
        <f t="shared" si="16"/>
        <v>2619.9</v>
      </c>
      <c r="P74" s="9">
        <f t="shared" si="16"/>
        <v>2619.9</v>
      </c>
      <c r="Q74" s="9">
        <f t="shared" si="16"/>
        <v>2619.9</v>
      </c>
      <c r="R74" s="9">
        <f t="shared" si="16"/>
        <v>2619.9</v>
      </c>
      <c r="S74" s="9">
        <f t="shared" si="16"/>
        <v>2619.9</v>
      </c>
      <c r="T74" s="9">
        <f t="shared" si="16"/>
        <v>2619.9</v>
      </c>
      <c r="U74" s="9">
        <f t="shared" si="16"/>
        <v>2619.9</v>
      </c>
      <c r="V74" s="9">
        <f t="shared" si="16"/>
        <v>2619.9</v>
      </c>
    </row>
    <row r="75" spans="1:25" ht="21" customHeight="1" x14ac:dyDescent="0.15">
      <c r="A75" s="245"/>
      <c r="B75" s="246"/>
      <c r="C75" s="239"/>
      <c r="D75" s="216"/>
      <c r="E75" s="216"/>
      <c r="F75" s="246"/>
      <c r="G75" s="13"/>
      <c r="H75" s="7">
        <v>4411</v>
      </c>
      <c r="I75" s="31" t="s">
        <v>33</v>
      </c>
      <c r="J75" s="9">
        <v>244187.29</v>
      </c>
      <c r="K75" s="9">
        <f t="shared" si="15"/>
        <v>20348.940833333334</v>
      </c>
      <c r="L75" s="9">
        <f t="shared" si="17"/>
        <v>20348.940833333334</v>
      </c>
      <c r="M75" s="9">
        <f t="shared" si="17"/>
        <v>20348.940833333334</v>
      </c>
      <c r="N75" s="9">
        <f t="shared" si="16"/>
        <v>20348.940833333334</v>
      </c>
      <c r="O75" s="9">
        <f t="shared" si="16"/>
        <v>20348.940833333334</v>
      </c>
      <c r="P75" s="9">
        <f t="shared" si="16"/>
        <v>20348.940833333334</v>
      </c>
      <c r="Q75" s="9">
        <f t="shared" si="16"/>
        <v>20348.940833333334</v>
      </c>
      <c r="R75" s="9">
        <f t="shared" si="16"/>
        <v>20348.940833333334</v>
      </c>
      <c r="S75" s="9">
        <f t="shared" si="16"/>
        <v>20348.940833333334</v>
      </c>
      <c r="T75" s="9">
        <f t="shared" si="16"/>
        <v>20348.940833333334</v>
      </c>
      <c r="U75" s="9">
        <f t="shared" si="16"/>
        <v>20348.940833333334</v>
      </c>
      <c r="V75" s="9">
        <f t="shared" si="16"/>
        <v>20348.940833333334</v>
      </c>
    </row>
    <row r="76" spans="1:25" ht="21" customHeight="1" x14ac:dyDescent="0.15">
      <c r="A76" s="245"/>
      <c r="B76" s="246"/>
      <c r="C76" s="239"/>
      <c r="D76" s="216"/>
      <c r="E76" s="216"/>
      <c r="F76" s="246"/>
      <c r="G76" s="13"/>
      <c r="H76" s="7">
        <v>5100</v>
      </c>
      <c r="I76" s="31" t="s">
        <v>83</v>
      </c>
      <c r="J76" s="9">
        <v>9000</v>
      </c>
      <c r="K76" s="9">
        <f t="shared" si="15"/>
        <v>750</v>
      </c>
      <c r="L76" s="9">
        <f t="shared" si="17"/>
        <v>750</v>
      </c>
      <c r="M76" s="9">
        <f t="shared" si="17"/>
        <v>750</v>
      </c>
      <c r="N76" s="9">
        <f t="shared" si="16"/>
        <v>750</v>
      </c>
      <c r="O76" s="9">
        <f t="shared" si="16"/>
        <v>750</v>
      </c>
      <c r="P76" s="9">
        <f t="shared" si="16"/>
        <v>750</v>
      </c>
      <c r="Q76" s="9">
        <f t="shared" si="16"/>
        <v>750</v>
      </c>
      <c r="R76" s="9">
        <f t="shared" si="16"/>
        <v>750</v>
      </c>
      <c r="S76" s="9">
        <f t="shared" si="16"/>
        <v>750</v>
      </c>
      <c r="T76" s="9">
        <f t="shared" si="16"/>
        <v>750</v>
      </c>
      <c r="U76" s="9">
        <f t="shared" si="16"/>
        <v>750</v>
      </c>
      <c r="V76" s="9">
        <f t="shared" si="16"/>
        <v>750</v>
      </c>
    </row>
    <row r="77" spans="1:25" ht="30.75" customHeight="1" x14ac:dyDescent="0.15">
      <c r="A77" s="245"/>
      <c r="B77" s="246"/>
      <c r="C77" s="239"/>
      <c r="D77" s="216"/>
      <c r="E77" s="216"/>
      <c r="F77" s="246"/>
      <c r="G77" s="15" t="s">
        <v>84</v>
      </c>
      <c r="H77" s="7">
        <v>5151</v>
      </c>
      <c r="I77" s="33" t="s">
        <v>85</v>
      </c>
      <c r="J77" s="9">
        <v>9000</v>
      </c>
      <c r="K77" s="9">
        <f t="shared" si="15"/>
        <v>750</v>
      </c>
      <c r="L77" s="9">
        <f t="shared" si="17"/>
        <v>750</v>
      </c>
      <c r="M77" s="9">
        <f t="shared" si="17"/>
        <v>750</v>
      </c>
      <c r="N77" s="9">
        <f t="shared" si="16"/>
        <v>750</v>
      </c>
      <c r="O77" s="9">
        <f t="shared" si="16"/>
        <v>750</v>
      </c>
      <c r="P77" s="9">
        <f t="shared" si="16"/>
        <v>750</v>
      </c>
      <c r="Q77" s="9">
        <f t="shared" si="16"/>
        <v>750</v>
      </c>
      <c r="R77" s="9">
        <f t="shared" si="16"/>
        <v>750</v>
      </c>
      <c r="S77" s="9">
        <f t="shared" si="16"/>
        <v>750</v>
      </c>
      <c r="T77" s="9">
        <f t="shared" si="16"/>
        <v>750</v>
      </c>
      <c r="U77" s="9">
        <f t="shared" si="16"/>
        <v>750</v>
      </c>
      <c r="V77" s="9">
        <f t="shared" si="16"/>
        <v>750</v>
      </c>
    </row>
    <row r="78" spans="1:25" ht="21" customHeight="1" x14ac:dyDescent="0.2">
      <c r="A78" s="243" t="s">
        <v>34</v>
      </c>
      <c r="B78" s="243"/>
      <c r="C78" s="243"/>
      <c r="D78" s="243"/>
      <c r="E78" s="243"/>
      <c r="F78" s="243"/>
      <c r="G78" s="243"/>
      <c r="H78" s="243"/>
      <c r="I78" s="243"/>
      <c r="J78" s="61">
        <f>SUM(J43:J77)</f>
        <v>4461360.8899999987</v>
      </c>
      <c r="K78" s="38">
        <f>SUM(K43:K77)</f>
        <v>371780.07416666672</v>
      </c>
      <c r="L78" s="38">
        <f t="shared" ref="L78:V78" si="18">SUM(L43:L77)</f>
        <v>371780.07416666672</v>
      </c>
      <c r="M78" s="38">
        <f t="shared" si="18"/>
        <v>371780.07416666672</v>
      </c>
      <c r="N78" s="38">
        <f t="shared" si="18"/>
        <v>371780.07416666672</v>
      </c>
      <c r="O78" s="38">
        <f t="shared" si="18"/>
        <v>371780.07416666672</v>
      </c>
      <c r="P78" s="38">
        <f t="shared" si="18"/>
        <v>371780.07416666672</v>
      </c>
      <c r="Q78" s="38">
        <f t="shared" si="18"/>
        <v>371780.07416666672</v>
      </c>
      <c r="R78" s="38">
        <f t="shared" si="18"/>
        <v>371780.07416666672</v>
      </c>
      <c r="S78" s="38">
        <f t="shared" si="18"/>
        <v>371780.07416666672</v>
      </c>
      <c r="T78" s="38">
        <f t="shared" si="18"/>
        <v>371780.07416666672</v>
      </c>
      <c r="U78" s="38">
        <f t="shared" si="18"/>
        <v>371780.07416666672</v>
      </c>
      <c r="V78" s="38">
        <f t="shared" si="18"/>
        <v>371780.07416666672</v>
      </c>
    </row>
    <row r="79" spans="1:25" ht="21" customHeight="1" x14ac:dyDescent="0.15">
      <c r="A79" s="214">
        <v>1</v>
      </c>
      <c r="B79" s="215" t="s">
        <v>20</v>
      </c>
      <c r="C79" s="216" t="s">
        <v>86</v>
      </c>
      <c r="D79" s="216" t="s">
        <v>87</v>
      </c>
      <c r="E79" s="216">
        <v>202</v>
      </c>
      <c r="F79" s="244" t="s">
        <v>88</v>
      </c>
      <c r="G79" s="233" t="s">
        <v>24</v>
      </c>
      <c r="H79" s="7">
        <v>2121</v>
      </c>
      <c r="I79" s="31" t="s">
        <v>89</v>
      </c>
      <c r="J79" s="9">
        <v>1252.8</v>
      </c>
      <c r="K79" s="9">
        <f t="shared" ref="K79:K81" si="19">J79/12</f>
        <v>104.39999999999999</v>
      </c>
      <c r="L79" s="9">
        <f>K79</f>
        <v>104.39999999999999</v>
      </c>
      <c r="M79" s="9">
        <f t="shared" ref="M79:V81" si="20">L79</f>
        <v>104.39999999999999</v>
      </c>
      <c r="N79" s="9">
        <f t="shared" si="20"/>
        <v>104.39999999999999</v>
      </c>
      <c r="O79" s="9">
        <f t="shared" si="20"/>
        <v>104.39999999999999</v>
      </c>
      <c r="P79" s="9">
        <f t="shared" si="20"/>
        <v>104.39999999999999</v>
      </c>
      <c r="Q79" s="9">
        <f t="shared" si="20"/>
        <v>104.39999999999999</v>
      </c>
      <c r="R79" s="9">
        <f t="shared" si="20"/>
        <v>104.39999999999999</v>
      </c>
      <c r="S79" s="9">
        <f t="shared" si="20"/>
        <v>104.39999999999999</v>
      </c>
      <c r="T79" s="9">
        <f t="shared" si="20"/>
        <v>104.39999999999999</v>
      </c>
      <c r="U79" s="9">
        <f t="shared" si="20"/>
        <v>104.39999999999999</v>
      </c>
      <c r="V79" s="9">
        <f t="shared" si="20"/>
        <v>104.39999999999999</v>
      </c>
    </row>
    <row r="80" spans="1:25" ht="21" customHeight="1" x14ac:dyDescent="0.15">
      <c r="A80" s="214"/>
      <c r="B80" s="215"/>
      <c r="C80" s="216"/>
      <c r="D80" s="216"/>
      <c r="E80" s="216"/>
      <c r="F80" s="244"/>
      <c r="G80" s="233"/>
      <c r="H80" s="7">
        <v>2151</v>
      </c>
      <c r="I80" s="31" t="s">
        <v>90</v>
      </c>
      <c r="J80" s="9">
        <v>2466.0700000000002</v>
      </c>
      <c r="K80" s="9">
        <f t="shared" si="19"/>
        <v>205.50583333333336</v>
      </c>
      <c r="L80" s="9">
        <f t="shared" ref="L80:L81" si="21">K80</f>
        <v>205.50583333333336</v>
      </c>
      <c r="M80" s="9">
        <f>L80</f>
        <v>205.50583333333336</v>
      </c>
      <c r="N80" s="9">
        <f t="shared" si="20"/>
        <v>205.50583333333336</v>
      </c>
      <c r="O80" s="9">
        <f t="shared" si="20"/>
        <v>205.50583333333336</v>
      </c>
      <c r="P80" s="9">
        <f t="shared" si="20"/>
        <v>205.50583333333336</v>
      </c>
      <c r="Q80" s="9">
        <f t="shared" si="20"/>
        <v>205.50583333333336</v>
      </c>
      <c r="R80" s="9">
        <f t="shared" si="20"/>
        <v>205.50583333333336</v>
      </c>
      <c r="S80" s="9">
        <f t="shared" si="20"/>
        <v>205.50583333333336</v>
      </c>
      <c r="T80" s="9">
        <f t="shared" si="20"/>
        <v>205.50583333333336</v>
      </c>
      <c r="U80" s="9">
        <f t="shared" si="20"/>
        <v>205.50583333333336</v>
      </c>
      <c r="V80" s="9">
        <f t="shared" si="20"/>
        <v>205.50583333333336</v>
      </c>
      <c r="X80" s="51"/>
      <c r="Y80" s="51"/>
    </row>
    <row r="81" spans="1:25" ht="21" customHeight="1" x14ac:dyDescent="0.15">
      <c r="A81" s="214"/>
      <c r="B81" s="215"/>
      <c r="C81" s="216"/>
      <c r="D81" s="216"/>
      <c r="E81" s="216"/>
      <c r="F81" s="244"/>
      <c r="G81" s="233"/>
      <c r="H81" s="7">
        <v>3751</v>
      </c>
      <c r="I81" s="31" t="s">
        <v>32</v>
      </c>
      <c r="J81" s="9">
        <v>3060</v>
      </c>
      <c r="K81" s="9">
        <f t="shared" si="19"/>
        <v>255</v>
      </c>
      <c r="L81" s="9">
        <f t="shared" si="21"/>
        <v>255</v>
      </c>
      <c r="M81" s="9">
        <f>L81</f>
        <v>255</v>
      </c>
      <c r="N81" s="9">
        <f t="shared" si="20"/>
        <v>255</v>
      </c>
      <c r="O81" s="9">
        <f t="shared" si="20"/>
        <v>255</v>
      </c>
      <c r="P81" s="9">
        <f t="shared" si="20"/>
        <v>255</v>
      </c>
      <c r="Q81" s="9">
        <f t="shared" si="20"/>
        <v>255</v>
      </c>
      <c r="R81" s="9">
        <f t="shared" si="20"/>
        <v>255</v>
      </c>
      <c r="S81" s="9">
        <f t="shared" si="20"/>
        <v>255</v>
      </c>
      <c r="T81" s="9">
        <f t="shared" si="20"/>
        <v>255</v>
      </c>
      <c r="U81" s="9">
        <f t="shared" si="20"/>
        <v>255</v>
      </c>
      <c r="V81" s="9">
        <f t="shared" si="20"/>
        <v>255</v>
      </c>
    </row>
    <row r="82" spans="1:25" ht="21" customHeight="1" x14ac:dyDescent="0.2">
      <c r="A82" s="243" t="s">
        <v>34</v>
      </c>
      <c r="B82" s="243"/>
      <c r="C82" s="243"/>
      <c r="D82" s="243"/>
      <c r="E82" s="243"/>
      <c r="F82" s="243"/>
      <c r="G82" s="243"/>
      <c r="H82" s="243"/>
      <c r="I82" s="243"/>
      <c r="J82" s="61">
        <f t="shared" ref="J82:V82" si="22">SUM(J79:J81)</f>
        <v>6778.87</v>
      </c>
      <c r="K82" s="38">
        <f t="shared" si="22"/>
        <v>564.90583333333336</v>
      </c>
      <c r="L82" s="38">
        <f t="shared" si="22"/>
        <v>564.90583333333336</v>
      </c>
      <c r="M82" s="38">
        <f t="shared" si="22"/>
        <v>564.90583333333336</v>
      </c>
      <c r="N82" s="38">
        <f t="shared" si="22"/>
        <v>564.90583333333336</v>
      </c>
      <c r="O82" s="38">
        <f t="shared" si="22"/>
        <v>564.90583333333336</v>
      </c>
      <c r="P82" s="38">
        <f t="shared" si="22"/>
        <v>564.90583333333336</v>
      </c>
      <c r="Q82" s="38">
        <f t="shared" si="22"/>
        <v>564.90583333333336</v>
      </c>
      <c r="R82" s="38">
        <f t="shared" si="22"/>
        <v>564.90583333333336</v>
      </c>
      <c r="S82" s="38">
        <f t="shared" si="22"/>
        <v>564.90583333333336</v>
      </c>
      <c r="T82" s="38">
        <f t="shared" si="22"/>
        <v>564.90583333333336</v>
      </c>
      <c r="U82" s="38">
        <f t="shared" si="22"/>
        <v>564.90583333333336</v>
      </c>
      <c r="V82" s="38">
        <f t="shared" si="22"/>
        <v>564.90583333333336</v>
      </c>
    </row>
    <row r="83" spans="1:25" ht="21" customHeight="1" x14ac:dyDescent="0.15">
      <c r="A83" s="214">
        <v>1</v>
      </c>
      <c r="B83" s="215" t="s">
        <v>20</v>
      </c>
      <c r="C83" s="216" t="s">
        <v>91</v>
      </c>
      <c r="D83" s="216" t="s">
        <v>92</v>
      </c>
      <c r="E83" s="239">
        <v>301</v>
      </c>
      <c r="F83" s="235" t="s">
        <v>93</v>
      </c>
      <c r="G83" s="233" t="s">
        <v>24</v>
      </c>
      <c r="H83" s="7">
        <v>2121</v>
      </c>
      <c r="I83" s="31" t="s">
        <v>94</v>
      </c>
      <c r="J83" s="9">
        <v>633.54999999999995</v>
      </c>
      <c r="K83" s="9">
        <f t="shared" ref="K83:K87" si="23">J83/12</f>
        <v>52.795833333333327</v>
      </c>
      <c r="L83" s="9">
        <f>K83</f>
        <v>52.795833333333327</v>
      </c>
      <c r="M83" s="9">
        <f t="shared" ref="M83:V87" si="24">L83</f>
        <v>52.795833333333327</v>
      </c>
      <c r="N83" s="9">
        <f t="shared" si="24"/>
        <v>52.795833333333327</v>
      </c>
      <c r="O83" s="9">
        <f t="shared" si="24"/>
        <v>52.795833333333327</v>
      </c>
      <c r="P83" s="9">
        <f t="shared" si="24"/>
        <v>52.795833333333327</v>
      </c>
      <c r="Q83" s="9">
        <f t="shared" si="24"/>
        <v>52.795833333333327</v>
      </c>
      <c r="R83" s="9">
        <f t="shared" si="24"/>
        <v>52.795833333333327</v>
      </c>
      <c r="S83" s="9">
        <f t="shared" si="24"/>
        <v>52.795833333333327</v>
      </c>
      <c r="T83" s="9">
        <f t="shared" si="24"/>
        <v>52.795833333333327</v>
      </c>
      <c r="U83" s="9">
        <f t="shared" si="24"/>
        <v>52.795833333333327</v>
      </c>
      <c r="V83" s="9">
        <f t="shared" si="24"/>
        <v>52.795833333333327</v>
      </c>
    </row>
    <row r="84" spans="1:25" ht="21" customHeight="1" x14ac:dyDescent="0.15">
      <c r="A84" s="214"/>
      <c r="B84" s="215"/>
      <c r="C84" s="216"/>
      <c r="D84" s="216"/>
      <c r="E84" s="239"/>
      <c r="F84" s="235"/>
      <c r="G84" s="233"/>
      <c r="H84" s="7">
        <v>2151</v>
      </c>
      <c r="I84" s="31" t="s">
        <v>90</v>
      </c>
      <c r="J84" s="9">
        <v>346.72</v>
      </c>
      <c r="K84" s="9">
        <f t="shared" si="23"/>
        <v>28.893333333333334</v>
      </c>
      <c r="L84" s="9">
        <f>K84</f>
        <v>28.893333333333334</v>
      </c>
      <c r="M84" s="9">
        <f t="shared" si="24"/>
        <v>28.893333333333334</v>
      </c>
      <c r="N84" s="9">
        <f t="shared" si="24"/>
        <v>28.893333333333334</v>
      </c>
      <c r="O84" s="9">
        <f t="shared" si="24"/>
        <v>28.893333333333334</v>
      </c>
      <c r="P84" s="9">
        <f t="shared" si="24"/>
        <v>28.893333333333334</v>
      </c>
      <c r="Q84" s="9">
        <f t="shared" si="24"/>
        <v>28.893333333333334</v>
      </c>
      <c r="R84" s="9">
        <f t="shared" si="24"/>
        <v>28.893333333333334</v>
      </c>
      <c r="S84" s="9">
        <f t="shared" si="24"/>
        <v>28.893333333333334</v>
      </c>
      <c r="T84" s="9">
        <f t="shared" si="24"/>
        <v>28.893333333333334</v>
      </c>
      <c r="U84" s="9">
        <f t="shared" si="24"/>
        <v>28.893333333333334</v>
      </c>
      <c r="V84" s="9">
        <f t="shared" si="24"/>
        <v>28.893333333333334</v>
      </c>
    </row>
    <row r="85" spans="1:25" ht="21" customHeight="1" x14ac:dyDescent="0.15">
      <c r="A85" s="214"/>
      <c r="B85" s="215"/>
      <c r="C85" s="216"/>
      <c r="D85" s="216"/>
      <c r="E85" s="239"/>
      <c r="F85" s="235"/>
      <c r="G85" s="233"/>
      <c r="H85" s="7">
        <v>2211</v>
      </c>
      <c r="I85" s="31" t="s">
        <v>28</v>
      </c>
      <c r="J85" s="9">
        <v>2327.7600000000002</v>
      </c>
      <c r="K85" s="9">
        <f t="shared" si="23"/>
        <v>193.98000000000002</v>
      </c>
      <c r="L85" s="9">
        <f>K85</f>
        <v>193.98000000000002</v>
      </c>
      <c r="M85" s="9">
        <f t="shared" si="24"/>
        <v>193.98000000000002</v>
      </c>
      <c r="N85" s="9">
        <f t="shared" si="24"/>
        <v>193.98000000000002</v>
      </c>
      <c r="O85" s="9">
        <f t="shared" si="24"/>
        <v>193.98000000000002</v>
      </c>
      <c r="P85" s="9">
        <f t="shared" si="24"/>
        <v>193.98000000000002</v>
      </c>
      <c r="Q85" s="9">
        <f t="shared" si="24"/>
        <v>193.98000000000002</v>
      </c>
      <c r="R85" s="9">
        <f t="shared" si="24"/>
        <v>193.98000000000002</v>
      </c>
      <c r="S85" s="9">
        <f t="shared" si="24"/>
        <v>193.98000000000002</v>
      </c>
      <c r="T85" s="9">
        <f t="shared" si="24"/>
        <v>193.98000000000002</v>
      </c>
      <c r="U85" s="9">
        <f t="shared" si="24"/>
        <v>193.98000000000002</v>
      </c>
      <c r="V85" s="9">
        <f t="shared" si="24"/>
        <v>193.98000000000002</v>
      </c>
    </row>
    <row r="86" spans="1:25" ht="21" customHeight="1" x14ac:dyDescent="0.15">
      <c r="A86" s="214"/>
      <c r="B86" s="215"/>
      <c r="C86" s="216"/>
      <c r="D86" s="216"/>
      <c r="E86" s="239"/>
      <c r="F86" s="235"/>
      <c r="G86" s="233"/>
      <c r="H86" s="7">
        <v>2611</v>
      </c>
      <c r="I86" s="31" t="s">
        <v>30</v>
      </c>
      <c r="J86" s="9">
        <v>18180</v>
      </c>
      <c r="K86" s="9">
        <f t="shared" si="23"/>
        <v>1515</v>
      </c>
      <c r="L86" s="9">
        <f>K86</f>
        <v>1515</v>
      </c>
      <c r="M86" s="9">
        <f t="shared" si="24"/>
        <v>1515</v>
      </c>
      <c r="N86" s="9">
        <f t="shared" si="24"/>
        <v>1515</v>
      </c>
      <c r="O86" s="9">
        <f t="shared" si="24"/>
        <v>1515</v>
      </c>
      <c r="P86" s="9">
        <f t="shared" si="24"/>
        <v>1515</v>
      </c>
      <c r="Q86" s="9">
        <f t="shared" si="24"/>
        <v>1515</v>
      </c>
      <c r="R86" s="9">
        <f t="shared" si="24"/>
        <v>1515</v>
      </c>
      <c r="S86" s="9">
        <f t="shared" si="24"/>
        <v>1515</v>
      </c>
      <c r="T86" s="9">
        <f t="shared" si="24"/>
        <v>1515</v>
      </c>
      <c r="U86" s="9">
        <f t="shared" si="24"/>
        <v>1515</v>
      </c>
      <c r="V86" s="9">
        <f t="shared" si="24"/>
        <v>1515</v>
      </c>
      <c r="X86" s="51"/>
      <c r="Y86" s="51"/>
    </row>
    <row r="87" spans="1:25" ht="21" customHeight="1" x14ac:dyDescent="0.15">
      <c r="A87" s="214"/>
      <c r="B87" s="215"/>
      <c r="C87" s="216"/>
      <c r="D87" s="216"/>
      <c r="E87" s="239"/>
      <c r="F87" s="235"/>
      <c r="G87" s="233"/>
      <c r="H87" s="7">
        <v>3751</v>
      </c>
      <c r="I87" s="31" t="s">
        <v>32</v>
      </c>
      <c r="J87" s="9">
        <v>3840</v>
      </c>
      <c r="K87" s="9">
        <f t="shared" si="23"/>
        <v>320</v>
      </c>
      <c r="L87" s="9">
        <f>K87</f>
        <v>320</v>
      </c>
      <c r="M87" s="9">
        <f t="shared" si="24"/>
        <v>320</v>
      </c>
      <c r="N87" s="9">
        <f t="shared" si="24"/>
        <v>320</v>
      </c>
      <c r="O87" s="9">
        <f t="shared" si="24"/>
        <v>320</v>
      </c>
      <c r="P87" s="9">
        <f t="shared" si="24"/>
        <v>320</v>
      </c>
      <c r="Q87" s="9">
        <f t="shared" si="24"/>
        <v>320</v>
      </c>
      <c r="R87" s="9">
        <f t="shared" si="24"/>
        <v>320</v>
      </c>
      <c r="S87" s="9">
        <f t="shared" si="24"/>
        <v>320</v>
      </c>
      <c r="T87" s="9">
        <f t="shared" si="24"/>
        <v>320</v>
      </c>
      <c r="U87" s="9">
        <f t="shared" si="24"/>
        <v>320</v>
      </c>
      <c r="V87" s="9">
        <f t="shared" si="24"/>
        <v>320</v>
      </c>
    </row>
    <row r="88" spans="1:25" ht="21" customHeight="1" x14ac:dyDescent="0.2">
      <c r="A88" s="240" t="s">
        <v>34</v>
      </c>
      <c r="B88" s="240"/>
      <c r="C88" s="240"/>
      <c r="D88" s="240"/>
      <c r="E88" s="240"/>
      <c r="F88" s="240"/>
      <c r="G88" s="240"/>
      <c r="H88" s="240"/>
      <c r="I88" s="240"/>
      <c r="J88" s="61">
        <f t="shared" ref="J88:V88" si="25">SUM(J83:J87)</f>
        <v>25328.03</v>
      </c>
      <c r="K88" s="38">
        <f t="shared" si="25"/>
        <v>2110.6691666666666</v>
      </c>
      <c r="L88" s="38">
        <f t="shared" si="25"/>
        <v>2110.6691666666666</v>
      </c>
      <c r="M88" s="38">
        <f t="shared" si="25"/>
        <v>2110.6691666666666</v>
      </c>
      <c r="N88" s="38">
        <f t="shared" si="25"/>
        <v>2110.6691666666666</v>
      </c>
      <c r="O88" s="38">
        <f t="shared" si="25"/>
        <v>2110.6691666666666</v>
      </c>
      <c r="P88" s="38">
        <f t="shared" si="25"/>
        <v>2110.6691666666666</v>
      </c>
      <c r="Q88" s="38">
        <f t="shared" si="25"/>
        <v>2110.6691666666666</v>
      </c>
      <c r="R88" s="38">
        <f t="shared" si="25"/>
        <v>2110.6691666666666</v>
      </c>
      <c r="S88" s="38">
        <f t="shared" si="25"/>
        <v>2110.6691666666666</v>
      </c>
      <c r="T88" s="38">
        <f t="shared" si="25"/>
        <v>2110.6691666666666</v>
      </c>
      <c r="U88" s="38">
        <f t="shared" si="25"/>
        <v>2110.6691666666666</v>
      </c>
      <c r="V88" s="38">
        <f t="shared" si="25"/>
        <v>2110.6691666666666</v>
      </c>
    </row>
    <row r="89" spans="1:25" ht="21" customHeight="1" x14ac:dyDescent="0.15">
      <c r="A89" s="214">
        <v>1</v>
      </c>
      <c r="B89" s="215" t="s">
        <v>20</v>
      </c>
      <c r="C89" s="216" t="s">
        <v>95</v>
      </c>
      <c r="D89" s="216" t="s">
        <v>96</v>
      </c>
      <c r="E89" s="216">
        <v>408</v>
      </c>
      <c r="F89" s="235" t="s">
        <v>97</v>
      </c>
      <c r="G89" s="241" t="s">
        <v>24</v>
      </c>
      <c r="H89" s="7">
        <v>2211</v>
      </c>
      <c r="I89" s="31" t="s">
        <v>28</v>
      </c>
      <c r="J89" s="9">
        <v>3761.22</v>
      </c>
      <c r="K89" s="9">
        <f t="shared" ref="K89:K95" si="26">J89/12</f>
        <v>313.435</v>
      </c>
      <c r="L89" s="9">
        <f>K89</f>
        <v>313.435</v>
      </c>
      <c r="M89" s="9">
        <f t="shared" ref="M89:V95" si="27">L89</f>
        <v>313.435</v>
      </c>
      <c r="N89" s="9">
        <f t="shared" si="27"/>
        <v>313.435</v>
      </c>
      <c r="O89" s="9">
        <f t="shared" si="27"/>
        <v>313.435</v>
      </c>
      <c r="P89" s="9">
        <f t="shared" si="27"/>
        <v>313.435</v>
      </c>
      <c r="Q89" s="9">
        <f t="shared" si="27"/>
        <v>313.435</v>
      </c>
      <c r="R89" s="9">
        <f t="shared" si="27"/>
        <v>313.435</v>
      </c>
      <c r="S89" s="9">
        <f t="shared" si="27"/>
        <v>313.435</v>
      </c>
      <c r="T89" s="9">
        <f t="shared" si="27"/>
        <v>313.435</v>
      </c>
      <c r="U89" s="9">
        <f t="shared" si="27"/>
        <v>313.435</v>
      </c>
      <c r="V89" s="9">
        <f t="shared" si="27"/>
        <v>313.435</v>
      </c>
    </row>
    <row r="90" spans="1:25" ht="21" customHeight="1" x14ac:dyDescent="0.15">
      <c r="A90" s="214"/>
      <c r="B90" s="215"/>
      <c r="C90" s="216"/>
      <c r="D90" s="216"/>
      <c r="E90" s="216"/>
      <c r="F90" s="235"/>
      <c r="G90" s="242"/>
      <c r="H90" s="7">
        <v>2531</v>
      </c>
      <c r="I90" s="31" t="s">
        <v>98</v>
      </c>
      <c r="J90" s="9">
        <v>9814.7900000000009</v>
      </c>
      <c r="K90" s="9">
        <f t="shared" si="26"/>
        <v>817.8991666666667</v>
      </c>
      <c r="L90" s="9">
        <f t="shared" ref="L90:L95" si="28">K90</f>
        <v>817.8991666666667</v>
      </c>
      <c r="M90" s="9">
        <f t="shared" si="27"/>
        <v>817.8991666666667</v>
      </c>
      <c r="N90" s="9">
        <f t="shared" si="27"/>
        <v>817.8991666666667</v>
      </c>
      <c r="O90" s="9">
        <f t="shared" si="27"/>
        <v>817.8991666666667</v>
      </c>
      <c r="P90" s="9">
        <f t="shared" si="27"/>
        <v>817.8991666666667</v>
      </c>
      <c r="Q90" s="9">
        <f t="shared" si="27"/>
        <v>817.8991666666667</v>
      </c>
      <c r="R90" s="9">
        <f t="shared" si="27"/>
        <v>817.8991666666667</v>
      </c>
      <c r="S90" s="9">
        <f t="shared" si="27"/>
        <v>817.8991666666667</v>
      </c>
      <c r="T90" s="9">
        <f t="shared" si="27"/>
        <v>817.8991666666667</v>
      </c>
      <c r="U90" s="9">
        <f t="shared" si="27"/>
        <v>817.8991666666667</v>
      </c>
      <c r="V90" s="9">
        <f t="shared" si="27"/>
        <v>817.8991666666667</v>
      </c>
    </row>
    <row r="91" spans="1:25" ht="21" customHeight="1" x14ac:dyDescent="0.15">
      <c r="A91" s="214"/>
      <c r="B91" s="215"/>
      <c r="C91" s="216"/>
      <c r="D91" s="216"/>
      <c r="E91" s="216"/>
      <c r="F91" s="235"/>
      <c r="G91" s="242"/>
      <c r="H91" s="7">
        <v>2541</v>
      </c>
      <c r="I91" s="32" t="s">
        <v>99</v>
      </c>
      <c r="J91" s="9">
        <v>32000</v>
      </c>
      <c r="K91" s="9">
        <f t="shared" si="26"/>
        <v>2666.6666666666665</v>
      </c>
      <c r="L91" s="9">
        <f t="shared" si="28"/>
        <v>2666.6666666666665</v>
      </c>
      <c r="M91" s="9">
        <f t="shared" si="27"/>
        <v>2666.6666666666665</v>
      </c>
      <c r="N91" s="9">
        <f t="shared" si="27"/>
        <v>2666.6666666666665</v>
      </c>
      <c r="O91" s="9">
        <f t="shared" si="27"/>
        <v>2666.6666666666665</v>
      </c>
      <c r="P91" s="9">
        <f t="shared" si="27"/>
        <v>2666.6666666666665</v>
      </c>
      <c r="Q91" s="9">
        <f t="shared" si="27"/>
        <v>2666.6666666666665</v>
      </c>
      <c r="R91" s="9">
        <f t="shared" si="27"/>
        <v>2666.6666666666665</v>
      </c>
      <c r="S91" s="9">
        <f t="shared" si="27"/>
        <v>2666.6666666666665</v>
      </c>
      <c r="T91" s="9">
        <f t="shared" si="27"/>
        <v>2666.6666666666665</v>
      </c>
      <c r="U91" s="9">
        <f t="shared" si="27"/>
        <v>2666.6666666666665</v>
      </c>
      <c r="V91" s="9">
        <f t="shared" si="27"/>
        <v>2666.6666666666665</v>
      </c>
    </row>
    <row r="92" spans="1:25" ht="27" customHeight="1" x14ac:dyDescent="0.15">
      <c r="A92" s="214"/>
      <c r="B92" s="215"/>
      <c r="C92" s="216"/>
      <c r="D92" s="216"/>
      <c r="E92" s="216"/>
      <c r="F92" s="235"/>
      <c r="G92" s="242"/>
      <c r="H92" s="7">
        <v>2751</v>
      </c>
      <c r="I92" s="33" t="s">
        <v>100</v>
      </c>
      <c r="J92" s="9">
        <v>5206.1499999999996</v>
      </c>
      <c r="K92" s="9">
        <f t="shared" si="26"/>
        <v>433.8458333333333</v>
      </c>
      <c r="L92" s="9">
        <f t="shared" si="28"/>
        <v>433.8458333333333</v>
      </c>
      <c r="M92" s="9">
        <f t="shared" si="27"/>
        <v>433.8458333333333</v>
      </c>
      <c r="N92" s="9">
        <f t="shared" si="27"/>
        <v>433.8458333333333</v>
      </c>
      <c r="O92" s="9">
        <f t="shared" si="27"/>
        <v>433.8458333333333</v>
      </c>
      <c r="P92" s="9">
        <f t="shared" si="27"/>
        <v>433.8458333333333</v>
      </c>
      <c r="Q92" s="9">
        <f t="shared" si="27"/>
        <v>433.8458333333333</v>
      </c>
      <c r="R92" s="9">
        <f t="shared" si="27"/>
        <v>433.8458333333333</v>
      </c>
      <c r="S92" s="9">
        <f t="shared" si="27"/>
        <v>433.8458333333333</v>
      </c>
      <c r="T92" s="9">
        <f t="shared" si="27"/>
        <v>433.8458333333333</v>
      </c>
      <c r="U92" s="9">
        <f t="shared" si="27"/>
        <v>433.8458333333333</v>
      </c>
      <c r="V92" s="9">
        <f t="shared" si="27"/>
        <v>433.8458333333333</v>
      </c>
      <c r="X92" s="51"/>
      <c r="Y92" s="51"/>
    </row>
    <row r="93" spans="1:25" ht="21" customHeight="1" x14ac:dyDescent="0.15">
      <c r="A93" s="214"/>
      <c r="B93" s="215"/>
      <c r="C93" s="216"/>
      <c r="D93" s="216"/>
      <c r="E93" s="216"/>
      <c r="F93" s="235"/>
      <c r="G93" s="242"/>
      <c r="H93" s="7">
        <v>3751</v>
      </c>
      <c r="I93" s="31" t="s">
        <v>32</v>
      </c>
      <c r="J93" s="9">
        <v>4200</v>
      </c>
      <c r="K93" s="9">
        <f t="shared" si="26"/>
        <v>350</v>
      </c>
      <c r="L93" s="9">
        <f t="shared" si="28"/>
        <v>350</v>
      </c>
      <c r="M93" s="9">
        <f t="shared" si="27"/>
        <v>350</v>
      </c>
      <c r="N93" s="9">
        <f t="shared" si="27"/>
        <v>350</v>
      </c>
      <c r="O93" s="9">
        <f t="shared" si="27"/>
        <v>350</v>
      </c>
      <c r="P93" s="9">
        <f t="shared" si="27"/>
        <v>350</v>
      </c>
      <c r="Q93" s="9">
        <f t="shared" si="27"/>
        <v>350</v>
      </c>
      <c r="R93" s="9">
        <f t="shared" si="27"/>
        <v>350</v>
      </c>
      <c r="S93" s="9">
        <f t="shared" si="27"/>
        <v>350</v>
      </c>
      <c r="T93" s="9">
        <f t="shared" si="27"/>
        <v>350</v>
      </c>
      <c r="U93" s="9">
        <f t="shared" si="27"/>
        <v>350</v>
      </c>
      <c r="V93" s="9">
        <f t="shared" si="27"/>
        <v>350</v>
      </c>
    </row>
    <row r="94" spans="1:25" ht="21" customHeight="1" x14ac:dyDescent="0.15">
      <c r="A94" s="214"/>
      <c r="B94" s="215"/>
      <c r="C94" s="216"/>
      <c r="D94" s="216"/>
      <c r="E94" s="216"/>
      <c r="F94" s="235"/>
      <c r="G94" s="242"/>
      <c r="H94" s="7">
        <v>3821</v>
      </c>
      <c r="I94" s="31" t="s">
        <v>42</v>
      </c>
      <c r="J94" s="9">
        <v>2193.84</v>
      </c>
      <c r="K94" s="9">
        <f t="shared" si="26"/>
        <v>182.82000000000002</v>
      </c>
      <c r="L94" s="9">
        <f t="shared" si="28"/>
        <v>182.82000000000002</v>
      </c>
      <c r="M94" s="9">
        <f t="shared" si="27"/>
        <v>182.82000000000002</v>
      </c>
      <c r="N94" s="9">
        <f t="shared" si="27"/>
        <v>182.82000000000002</v>
      </c>
      <c r="O94" s="9">
        <f t="shared" si="27"/>
        <v>182.82000000000002</v>
      </c>
      <c r="P94" s="9">
        <f t="shared" si="27"/>
        <v>182.82000000000002</v>
      </c>
      <c r="Q94" s="9">
        <f t="shared" si="27"/>
        <v>182.82000000000002</v>
      </c>
      <c r="R94" s="9">
        <f t="shared" si="27"/>
        <v>182.82000000000002</v>
      </c>
      <c r="S94" s="9">
        <f t="shared" si="27"/>
        <v>182.82000000000002</v>
      </c>
      <c r="T94" s="9">
        <f t="shared" si="27"/>
        <v>182.82000000000002</v>
      </c>
      <c r="U94" s="9">
        <f t="shared" si="27"/>
        <v>182.82000000000002</v>
      </c>
      <c r="V94" s="9">
        <f t="shared" si="27"/>
        <v>182.82000000000002</v>
      </c>
    </row>
    <row r="95" spans="1:25" ht="21" customHeight="1" x14ac:dyDescent="0.15">
      <c r="A95" s="214"/>
      <c r="B95" s="215"/>
      <c r="C95" s="216"/>
      <c r="D95" s="216"/>
      <c r="E95" s="216"/>
      <c r="F95" s="235"/>
      <c r="G95" s="242"/>
      <c r="H95" s="7">
        <v>4411</v>
      </c>
      <c r="I95" s="31" t="s">
        <v>33</v>
      </c>
      <c r="J95" s="9">
        <v>297619.53999999998</v>
      </c>
      <c r="K95" s="9">
        <f t="shared" si="26"/>
        <v>24801.62833333333</v>
      </c>
      <c r="L95" s="9">
        <f t="shared" si="28"/>
        <v>24801.62833333333</v>
      </c>
      <c r="M95" s="9">
        <f t="shared" si="27"/>
        <v>24801.62833333333</v>
      </c>
      <c r="N95" s="9">
        <f t="shared" si="27"/>
        <v>24801.62833333333</v>
      </c>
      <c r="O95" s="9">
        <f t="shared" si="27"/>
        <v>24801.62833333333</v>
      </c>
      <c r="P95" s="9">
        <f t="shared" si="27"/>
        <v>24801.62833333333</v>
      </c>
      <c r="Q95" s="9">
        <f t="shared" si="27"/>
        <v>24801.62833333333</v>
      </c>
      <c r="R95" s="9">
        <f t="shared" si="27"/>
        <v>24801.62833333333</v>
      </c>
      <c r="S95" s="9">
        <f t="shared" si="27"/>
        <v>24801.62833333333</v>
      </c>
      <c r="T95" s="9">
        <f t="shared" si="27"/>
        <v>24801.62833333333</v>
      </c>
      <c r="U95" s="9">
        <f t="shared" si="27"/>
        <v>24801.62833333333</v>
      </c>
      <c r="V95" s="9">
        <f t="shared" si="27"/>
        <v>24801.62833333333</v>
      </c>
    </row>
    <row r="96" spans="1:25" ht="21" customHeight="1" x14ac:dyDescent="0.2">
      <c r="A96" s="238" t="s">
        <v>34</v>
      </c>
      <c r="B96" s="238"/>
      <c r="C96" s="238"/>
      <c r="D96" s="238"/>
      <c r="E96" s="238"/>
      <c r="F96" s="238"/>
      <c r="G96" s="238"/>
      <c r="H96" s="238"/>
      <c r="I96" s="238"/>
      <c r="J96" s="60">
        <f t="shared" ref="J96:V96" si="29">SUM(J89:J95)</f>
        <v>354795.54</v>
      </c>
      <c r="K96" s="38">
        <f t="shared" si="29"/>
        <v>29566.294999999998</v>
      </c>
      <c r="L96" s="38">
        <f t="shared" si="29"/>
        <v>29566.294999999998</v>
      </c>
      <c r="M96" s="38">
        <f t="shared" si="29"/>
        <v>29566.294999999998</v>
      </c>
      <c r="N96" s="38">
        <f t="shared" si="29"/>
        <v>29566.294999999998</v>
      </c>
      <c r="O96" s="38">
        <f t="shared" si="29"/>
        <v>29566.294999999998</v>
      </c>
      <c r="P96" s="38">
        <f t="shared" si="29"/>
        <v>29566.294999999998</v>
      </c>
      <c r="Q96" s="38">
        <f t="shared" si="29"/>
        <v>29566.294999999998</v>
      </c>
      <c r="R96" s="38">
        <f t="shared" si="29"/>
        <v>29566.294999999998</v>
      </c>
      <c r="S96" s="38">
        <f t="shared" si="29"/>
        <v>29566.294999999998</v>
      </c>
      <c r="T96" s="38">
        <f t="shared" si="29"/>
        <v>29566.294999999998</v>
      </c>
      <c r="U96" s="38">
        <f t="shared" si="29"/>
        <v>29566.294999999998</v>
      </c>
      <c r="V96" s="38">
        <f t="shared" si="29"/>
        <v>29566.294999999998</v>
      </c>
    </row>
    <row r="97" spans="1:25" ht="21" customHeight="1" x14ac:dyDescent="0.15">
      <c r="A97" s="214">
        <v>1</v>
      </c>
      <c r="B97" s="215" t="s">
        <v>20</v>
      </c>
      <c r="C97" s="239" t="s">
        <v>101</v>
      </c>
      <c r="D97" s="216" t="s">
        <v>102</v>
      </c>
      <c r="E97" s="216">
        <v>402</v>
      </c>
      <c r="F97" s="237" t="s">
        <v>103</v>
      </c>
      <c r="G97" s="233" t="s">
        <v>24</v>
      </c>
      <c r="H97" s="7">
        <v>2121</v>
      </c>
      <c r="I97" s="31" t="s">
        <v>54</v>
      </c>
      <c r="J97" s="9">
        <v>419.94</v>
      </c>
      <c r="K97" s="9">
        <f t="shared" ref="K97:K101" si="30">J97/12</f>
        <v>34.994999999999997</v>
      </c>
      <c r="L97" s="9">
        <f>K97</f>
        <v>34.994999999999997</v>
      </c>
      <c r="M97" s="9">
        <f t="shared" ref="M97:V98" si="31">L97</f>
        <v>34.994999999999997</v>
      </c>
      <c r="N97" s="9">
        <f t="shared" si="31"/>
        <v>34.994999999999997</v>
      </c>
      <c r="O97" s="9">
        <f t="shared" si="31"/>
        <v>34.994999999999997</v>
      </c>
      <c r="P97" s="9">
        <f t="shared" si="31"/>
        <v>34.994999999999997</v>
      </c>
      <c r="Q97" s="9">
        <f t="shared" si="31"/>
        <v>34.994999999999997</v>
      </c>
      <c r="R97" s="9">
        <f t="shared" si="31"/>
        <v>34.994999999999997</v>
      </c>
      <c r="S97" s="9">
        <f t="shared" si="31"/>
        <v>34.994999999999997</v>
      </c>
      <c r="T97" s="9">
        <f t="shared" si="31"/>
        <v>34.994999999999997</v>
      </c>
      <c r="U97" s="9">
        <f t="shared" si="31"/>
        <v>34.994999999999997</v>
      </c>
      <c r="V97" s="9">
        <f t="shared" si="31"/>
        <v>34.994999999999997</v>
      </c>
    </row>
    <row r="98" spans="1:25" ht="21" customHeight="1" x14ac:dyDescent="0.15">
      <c r="A98" s="214"/>
      <c r="B98" s="215"/>
      <c r="C98" s="239"/>
      <c r="D98" s="216"/>
      <c r="E98" s="216"/>
      <c r="F98" s="237"/>
      <c r="G98" s="233"/>
      <c r="H98" s="7">
        <v>2211</v>
      </c>
      <c r="I98" s="31" t="s">
        <v>28</v>
      </c>
      <c r="J98" s="9">
        <v>525.96</v>
      </c>
      <c r="K98" s="9">
        <f t="shared" si="30"/>
        <v>43.830000000000005</v>
      </c>
      <c r="L98" s="9">
        <f>K98</f>
        <v>43.830000000000005</v>
      </c>
      <c r="M98" s="9">
        <f t="shared" si="31"/>
        <v>43.830000000000005</v>
      </c>
      <c r="N98" s="9">
        <f t="shared" si="31"/>
        <v>43.830000000000005</v>
      </c>
      <c r="O98" s="9">
        <f t="shared" si="31"/>
        <v>43.830000000000005</v>
      </c>
      <c r="P98" s="9">
        <f t="shared" si="31"/>
        <v>43.830000000000005</v>
      </c>
      <c r="Q98" s="9">
        <f t="shared" si="31"/>
        <v>43.830000000000005</v>
      </c>
      <c r="R98" s="9">
        <f t="shared" si="31"/>
        <v>43.830000000000005</v>
      </c>
      <c r="S98" s="9">
        <f t="shared" si="31"/>
        <v>43.830000000000005</v>
      </c>
      <c r="T98" s="9">
        <f t="shared" si="31"/>
        <v>43.830000000000005</v>
      </c>
      <c r="U98" s="9">
        <f t="shared" si="31"/>
        <v>43.830000000000005</v>
      </c>
      <c r="V98" s="9">
        <f t="shared" si="31"/>
        <v>43.830000000000005</v>
      </c>
    </row>
    <row r="99" spans="1:25" ht="21" customHeight="1" x14ac:dyDescent="0.15">
      <c r="A99" s="214"/>
      <c r="B99" s="215"/>
      <c r="C99" s="239"/>
      <c r="D99" s="216"/>
      <c r="E99" s="216"/>
      <c r="F99" s="237"/>
      <c r="G99" s="233"/>
      <c r="H99" s="7">
        <v>2541</v>
      </c>
      <c r="I99" s="31" t="s">
        <v>104</v>
      </c>
      <c r="J99" s="9">
        <v>10034.27</v>
      </c>
      <c r="K99" s="9">
        <f t="shared" si="30"/>
        <v>836.18916666666667</v>
      </c>
      <c r="L99" s="9">
        <f t="shared" ref="L99:V101" si="32">K99</f>
        <v>836.18916666666667</v>
      </c>
      <c r="M99" s="9">
        <f t="shared" si="32"/>
        <v>836.18916666666667</v>
      </c>
      <c r="N99" s="9">
        <f t="shared" si="32"/>
        <v>836.18916666666667</v>
      </c>
      <c r="O99" s="9">
        <f t="shared" si="32"/>
        <v>836.18916666666667</v>
      </c>
      <c r="P99" s="9">
        <f t="shared" si="32"/>
        <v>836.18916666666667</v>
      </c>
      <c r="Q99" s="9">
        <f t="shared" si="32"/>
        <v>836.18916666666667</v>
      </c>
      <c r="R99" s="9">
        <f t="shared" si="32"/>
        <v>836.18916666666667</v>
      </c>
      <c r="S99" s="9">
        <f t="shared" si="32"/>
        <v>836.18916666666667</v>
      </c>
      <c r="T99" s="9">
        <f t="shared" si="32"/>
        <v>836.18916666666667</v>
      </c>
      <c r="U99" s="9">
        <f t="shared" si="32"/>
        <v>836.18916666666667</v>
      </c>
      <c r="V99" s="9">
        <f t="shared" si="32"/>
        <v>836.18916666666667</v>
      </c>
    </row>
    <row r="100" spans="1:25" ht="21" customHeight="1" x14ac:dyDescent="0.15">
      <c r="A100" s="214"/>
      <c r="B100" s="215"/>
      <c r="C100" s="239"/>
      <c r="D100" s="216"/>
      <c r="E100" s="216"/>
      <c r="F100" s="237"/>
      <c r="G100" s="233"/>
      <c r="H100" s="7">
        <v>2611</v>
      </c>
      <c r="I100" s="31" t="s">
        <v>30</v>
      </c>
      <c r="J100" s="9">
        <v>20760</v>
      </c>
      <c r="K100" s="9">
        <f t="shared" si="30"/>
        <v>1730</v>
      </c>
      <c r="L100" s="9">
        <f t="shared" si="32"/>
        <v>1730</v>
      </c>
      <c r="M100" s="9">
        <f t="shared" si="32"/>
        <v>1730</v>
      </c>
      <c r="N100" s="9">
        <f t="shared" si="32"/>
        <v>1730</v>
      </c>
      <c r="O100" s="9">
        <f t="shared" si="32"/>
        <v>1730</v>
      </c>
      <c r="P100" s="9">
        <f t="shared" si="32"/>
        <v>1730</v>
      </c>
      <c r="Q100" s="9">
        <f t="shared" si="32"/>
        <v>1730</v>
      </c>
      <c r="R100" s="9">
        <f t="shared" si="32"/>
        <v>1730</v>
      </c>
      <c r="S100" s="9">
        <f t="shared" si="32"/>
        <v>1730</v>
      </c>
      <c r="T100" s="9">
        <f t="shared" si="32"/>
        <v>1730</v>
      </c>
      <c r="U100" s="9">
        <f t="shared" si="32"/>
        <v>1730</v>
      </c>
      <c r="V100" s="9">
        <f t="shared" si="32"/>
        <v>1730</v>
      </c>
    </row>
    <row r="101" spans="1:25" ht="21" customHeight="1" x14ac:dyDescent="0.15">
      <c r="A101" s="214"/>
      <c r="B101" s="215"/>
      <c r="C101" s="239"/>
      <c r="D101" s="216"/>
      <c r="E101" s="216"/>
      <c r="F101" s="237"/>
      <c r="G101" s="233"/>
      <c r="H101" s="7">
        <v>2751</v>
      </c>
      <c r="I101" s="31" t="s">
        <v>100</v>
      </c>
      <c r="J101" s="9">
        <v>2350.8200000000002</v>
      </c>
      <c r="K101" s="9">
        <f t="shared" si="30"/>
        <v>195.90166666666667</v>
      </c>
      <c r="L101" s="9">
        <f t="shared" si="32"/>
        <v>195.90166666666667</v>
      </c>
      <c r="M101" s="9">
        <f t="shared" si="32"/>
        <v>195.90166666666667</v>
      </c>
      <c r="N101" s="9">
        <f t="shared" si="32"/>
        <v>195.90166666666667</v>
      </c>
      <c r="O101" s="9">
        <f t="shared" si="32"/>
        <v>195.90166666666667</v>
      </c>
      <c r="P101" s="9">
        <f t="shared" si="32"/>
        <v>195.90166666666667</v>
      </c>
      <c r="Q101" s="9">
        <f t="shared" si="32"/>
        <v>195.90166666666667</v>
      </c>
      <c r="R101" s="9">
        <f t="shared" si="32"/>
        <v>195.90166666666667</v>
      </c>
      <c r="S101" s="9">
        <f t="shared" si="32"/>
        <v>195.90166666666667</v>
      </c>
      <c r="T101" s="9">
        <f t="shared" si="32"/>
        <v>195.90166666666667</v>
      </c>
      <c r="U101" s="9">
        <f t="shared" si="32"/>
        <v>195.90166666666667</v>
      </c>
      <c r="V101" s="9">
        <f t="shared" si="32"/>
        <v>195.90166666666667</v>
      </c>
      <c r="X101" s="51"/>
    </row>
    <row r="102" spans="1:25" ht="21" customHeight="1" x14ac:dyDescent="0.15">
      <c r="A102" s="234" t="s">
        <v>34</v>
      </c>
      <c r="B102" s="234"/>
      <c r="C102" s="234"/>
      <c r="D102" s="234"/>
      <c r="E102" s="234"/>
      <c r="F102" s="234"/>
      <c r="G102" s="234"/>
      <c r="H102" s="234"/>
      <c r="I102" s="234"/>
      <c r="J102" s="60">
        <f t="shared" ref="J102:V102" si="33">SUM(J97:J101)</f>
        <v>34090.99</v>
      </c>
      <c r="K102" s="38">
        <f t="shared" si="33"/>
        <v>2840.9158333333335</v>
      </c>
      <c r="L102" s="38">
        <f t="shared" si="33"/>
        <v>2840.9158333333335</v>
      </c>
      <c r="M102" s="38">
        <f t="shared" si="33"/>
        <v>2840.9158333333335</v>
      </c>
      <c r="N102" s="38">
        <f t="shared" si="33"/>
        <v>2840.9158333333335</v>
      </c>
      <c r="O102" s="38">
        <f t="shared" si="33"/>
        <v>2840.9158333333335</v>
      </c>
      <c r="P102" s="38">
        <f t="shared" si="33"/>
        <v>2840.9158333333335</v>
      </c>
      <c r="Q102" s="38">
        <f t="shared" si="33"/>
        <v>2840.9158333333335</v>
      </c>
      <c r="R102" s="38">
        <f t="shared" si="33"/>
        <v>2840.9158333333335</v>
      </c>
      <c r="S102" s="38">
        <f t="shared" si="33"/>
        <v>2840.9158333333335</v>
      </c>
      <c r="T102" s="38">
        <f t="shared" si="33"/>
        <v>2840.9158333333335</v>
      </c>
      <c r="U102" s="38">
        <f t="shared" si="33"/>
        <v>2840.9158333333335</v>
      </c>
      <c r="V102" s="38">
        <f t="shared" si="33"/>
        <v>2840.9158333333335</v>
      </c>
    </row>
    <row r="103" spans="1:25" ht="21" customHeight="1" x14ac:dyDescent="0.15">
      <c r="A103" s="214">
        <v>1</v>
      </c>
      <c r="B103" s="215" t="s">
        <v>20</v>
      </c>
      <c r="C103" s="216" t="s">
        <v>101</v>
      </c>
      <c r="D103" s="216" t="s">
        <v>102</v>
      </c>
      <c r="E103" s="216">
        <v>405</v>
      </c>
      <c r="F103" s="237" t="s">
        <v>105</v>
      </c>
      <c r="G103" s="233" t="s">
        <v>24</v>
      </c>
      <c r="H103" s="7">
        <v>2541</v>
      </c>
      <c r="I103" s="31" t="s">
        <v>104</v>
      </c>
      <c r="J103" s="9">
        <v>5326.8</v>
      </c>
      <c r="K103" s="9">
        <f t="shared" ref="K103:K106" si="34">J103/12</f>
        <v>443.90000000000003</v>
      </c>
      <c r="L103" s="9">
        <f>K103</f>
        <v>443.90000000000003</v>
      </c>
      <c r="M103" s="9">
        <f t="shared" ref="M103:V106" si="35">L103</f>
        <v>443.90000000000003</v>
      </c>
      <c r="N103" s="9">
        <f t="shared" si="35"/>
        <v>443.90000000000003</v>
      </c>
      <c r="O103" s="9">
        <f t="shared" si="35"/>
        <v>443.90000000000003</v>
      </c>
      <c r="P103" s="9">
        <f t="shared" si="35"/>
        <v>443.90000000000003</v>
      </c>
      <c r="Q103" s="9">
        <f t="shared" si="35"/>
        <v>443.90000000000003</v>
      </c>
      <c r="R103" s="9">
        <f t="shared" si="35"/>
        <v>443.90000000000003</v>
      </c>
      <c r="S103" s="9">
        <f t="shared" si="35"/>
        <v>443.90000000000003</v>
      </c>
      <c r="T103" s="9">
        <f t="shared" si="35"/>
        <v>443.90000000000003</v>
      </c>
      <c r="U103" s="9">
        <f t="shared" si="35"/>
        <v>443.90000000000003</v>
      </c>
      <c r="V103" s="9">
        <f t="shared" si="35"/>
        <v>443.90000000000003</v>
      </c>
    </row>
    <row r="104" spans="1:25" ht="18" customHeight="1" x14ac:dyDescent="0.15">
      <c r="A104" s="214"/>
      <c r="B104" s="215"/>
      <c r="C104" s="216"/>
      <c r="D104" s="216"/>
      <c r="E104" s="216"/>
      <c r="F104" s="237"/>
      <c r="G104" s="233"/>
      <c r="H104" s="7">
        <v>2611</v>
      </c>
      <c r="I104" s="32" t="s">
        <v>30</v>
      </c>
      <c r="J104" s="9">
        <v>66098.320000000007</v>
      </c>
      <c r="K104" s="9">
        <f t="shared" si="34"/>
        <v>5508.1933333333336</v>
      </c>
      <c r="L104" s="9">
        <f t="shared" ref="L104:L106" si="36">K104</f>
        <v>5508.1933333333336</v>
      </c>
      <c r="M104" s="9">
        <f t="shared" si="35"/>
        <v>5508.1933333333336</v>
      </c>
      <c r="N104" s="9">
        <f t="shared" si="35"/>
        <v>5508.1933333333336</v>
      </c>
      <c r="O104" s="9">
        <f t="shared" si="35"/>
        <v>5508.1933333333336</v>
      </c>
      <c r="P104" s="9">
        <f t="shared" si="35"/>
        <v>5508.1933333333336</v>
      </c>
      <c r="Q104" s="9">
        <f t="shared" si="35"/>
        <v>5508.1933333333336</v>
      </c>
      <c r="R104" s="9">
        <f t="shared" si="35"/>
        <v>5508.1933333333336</v>
      </c>
      <c r="S104" s="9">
        <f t="shared" si="35"/>
        <v>5508.1933333333336</v>
      </c>
      <c r="T104" s="9">
        <f t="shared" si="35"/>
        <v>5508.1933333333336</v>
      </c>
      <c r="U104" s="9">
        <f t="shared" si="35"/>
        <v>5508.1933333333336</v>
      </c>
      <c r="V104" s="9">
        <f t="shared" si="35"/>
        <v>5508.1933333333336</v>
      </c>
    </row>
    <row r="105" spans="1:25" ht="21" customHeight="1" x14ac:dyDescent="0.15">
      <c r="A105" s="214"/>
      <c r="B105" s="215"/>
      <c r="C105" s="216"/>
      <c r="D105" s="216"/>
      <c r="E105" s="216"/>
      <c r="F105" s="237"/>
      <c r="G105" s="233"/>
      <c r="H105" s="7">
        <v>3751</v>
      </c>
      <c r="I105" s="31" t="s">
        <v>32</v>
      </c>
      <c r="J105" s="9">
        <v>7500</v>
      </c>
      <c r="K105" s="9">
        <f t="shared" si="34"/>
        <v>625</v>
      </c>
      <c r="L105" s="9">
        <f t="shared" si="36"/>
        <v>625</v>
      </c>
      <c r="M105" s="9">
        <f t="shared" si="35"/>
        <v>625</v>
      </c>
      <c r="N105" s="9">
        <f t="shared" si="35"/>
        <v>625</v>
      </c>
      <c r="O105" s="9">
        <f t="shared" si="35"/>
        <v>625</v>
      </c>
      <c r="P105" s="9">
        <f t="shared" si="35"/>
        <v>625</v>
      </c>
      <c r="Q105" s="9">
        <f t="shared" si="35"/>
        <v>625</v>
      </c>
      <c r="R105" s="9">
        <f t="shared" si="35"/>
        <v>625</v>
      </c>
      <c r="S105" s="9">
        <f t="shared" si="35"/>
        <v>625</v>
      </c>
      <c r="T105" s="9">
        <f t="shared" si="35"/>
        <v>625</v>
      </c>
      <c r="U105" s="9">
        <f t="shared" si="35"/>
        <v>625</v>
      </c>
      <c r="V105" s="9">
        <f t="shared" si="35"/>
        <v>625</v>
      </c>
      <c r="X105" s="51"/>
    </row>
    <row r="106" spans="1:25" ht="21" customHeight="1" x14ac:dyDescent="0.15">
      <c r="A106" s="214"/>
      <c r="B106" s="215"/>
      <c r="C106" s="216"/>
      <c r="D106" s="216"/>
      <c r="E106" s="216"/>
      <c r="F106" s="237"/>
      <c r="G106" s="233"/>
      <c r="H106" s="7">
        <v>4411</v>
      </c>
      <c r="I106" s="31" t="s">
        <v>33</v>
      </c>
      <c r="J106" s="9">
        <v>204965.2</v>
      </c>
      <c r="K106" s="9">
        <f t="shared" si="34"/>
        <v>17080.433333333334</v>
      </c>
      <c r="L106" s="9">
        <f t="shared" si="36"/>
        <v>17080.433333333334</v>
      </c>
      <c r="M106" s="9">
        <f t="shared" si="35"/>
        <v>17080.433333333334</v>
      </c>
      <c r="N106" s="9">
        <f t="shared" si="35"/>
        <v>17080.433333333334</v>
      </c>
      <c r="O106" s="9">
        <f t="shared" si="35"/>
        <v>17080.433333333334</v>
      </c>
      <c r="P106" s="9">
        <f t="shared" si="35"/>
        <v>17080.433333333334</v>
      </c>
      <c r="Q106" s="9">
        <f t="shared" si="35"/>
        <v>17080.433333333334</v>
      </c>
      <c r="R106" s="9">
        <f t="shared" si="35"/>
        <v>17080.433333333334</v>
      </c>
      <c r="S106" s="9">
        <f t="shared" si="35"/>
        <v>17080.433333333334</v>
      </c>
      <c r="T106" s="9">
        <f t="shared" si="35"/>
        <v>17080.433333333334</v>
      </c>
      <c r="U106" s="9">
        <f t="shared" si="35"/>
        <v>17080.433333333334</v>
      </c>
      <c r="V106" s="9">
        <f t="shared" si="35"/>
        <v>17080.433333333334</v>
      </c>
    </row>
    <row r="107" spans="1:25" ht="21" customHeight="1" x14ac:dyDescent="0.15">
      <c r="A107" s="234" t="s">
        <v>34</v>
      </c>
      <c r="B107" s="234"/>
      <c r="C107" s="234"/>
      <c r="D107" s="234"/>
      <c r="E107" s="234"/>
      <c r="F107" s="234"/>
      <c r="G107" s="234"/>
      <c r="H107" s="234"/>
      <c r="I107" s="234"/>
      <c r="J107" s="60">
        <f t="shared" ref="J107:V107" si="37">SUM(J103:J106)</f>
        <v>283890.32</v>
      </c>
      <c r="K107" s="38">
        <f t="shared" si="37"/>
        <v>23657.526666666668</v>
      </c>
      <c r="L107" s="38">
        <f t="shared" si="37"/>
        <v>23657.526666666668</v>
      </c>
      <c r="M107" s="38">
        <f t="shared" si="37"/>
        <v>23657.526666666668</v>
      </c>
      <c r="N107" s="38">
        <f t="shared" si="37"/>
        <v>23657.526666666668</v>
      </c>
      <c r="O107" s="38">
        <f t="shared" si="37"/>
        <v>23657.526666666668</v>
      </c>
      <c r="P107" s="38">
        <f t="shared" si="37"/>
        <v>23657.526666666668</v>
      </c>
      <c r="Q107" s="38">
        <f t="shared" si="37"/>
        <v>23657.526666666668</v>
      </c>
      <c r="R107" s="38">
        <f t="shared" si="37"/>
        <v>23657.526666666668</v>
      </c>
      <c r="S107" s="38">
        <f t="shared" si="37"/>
        <v>23657.526666666668</v>
      </c>
      <c r="T107" s="38">
        <f t="shared" si="37"/>
        <v>23657.526666666668</v>
      </c>
      <c r="U107" s="38">
        <f t="shared" si="37"/>
        <v>23657.526666666668</v>
      </c>
      <c r="V107" s="38">
        <f t="shared" si="37"/>
        <v>23657.526666666668</v>
      </c>
    </row>
    <row r="108" spans="1:25" ht="21" customHeight="1" x14ac:dyDescent="0.15">
      <c r="A108" s="214">
        <v>1</v>
      </c>
      <c r="B108" s="231" t="s">
        <v>20</v>
      </c>
      <c r="C108" s="216" t="s">
        <v>106</v>
      </c>
      <c r="D108" s="216" t="s">
        <v>107</v>
      </c>
      <c r="E108" s="216">
        <v>406</v>
      </c>
      <c r="F108" s="235" t="s">
        <v>108</v>
      </c>
      <c r="G108" s="236" t="s">
        <v>24</v>
      </c>
      <c r="H108" s="7">
        <v>2121</v>
      </c>
      <c r="I108" s="31" t="s">
        <v>54</v>
      </c>
      <c r="J108" s="9">
        <v>335.95</v>
      </c>
      <c r="K108" s="9">
        <f t="shared" ref="K108:K111" si="38">J108/12</f>
        <v>27.995833333333334</v>
      </c>
      <c r="L108" s="9">
        <f>K108</f>
        <v>27.995833333333334</v>
      </c>
      <c r="M108" s="9">
        <f t="shared" ref="M108:V110" si="39">L108</f>
        <v>27.995833333333334</v>
      </c>
      <c r="N108" s="9">
        <f t="shared" si="39"/>
        <v>27.995833333333334</v>
      </c>
      <c r="O108" s="9">
        <f t="shared" si="39"/>
        <v>27.995833333333334</v>
      </c>
      <c r="P108" s="9">
        <f t="shared" si="39"/>
        <v>27.995833333333334</v>
      </c>
      <c r="Q108" s="9">
        <f t="shared" si="39"/>
        <v>27.995833333333334</v>
      </c>
      <c r="R108" s="9">
        <f t="shared" si="39"/>
        <v>27.995833333333334</v>
      </c>
      <c r="S108" s="9">
        <f t="shared" si="39"/>
        <v>27.995833333333334</v>
      </c>
      <c r="T108" s="9">
        <f t="shared" si="39"/>
        <v>27.995833333333334</v>
      </c>
      <c r="U108" s="9">
        <f t="shared" si="39"/>
        <v>27.995833333333334</v>
      </c>
      <c r="V108" s="9">
        <f t="shared" si="39"/>
        <v>27.995833333333334</v>
      </c>
    </row>
    <row r="109" spans="1:25" ht="21" customHeight="1" x14ac:dyDescent="0.15">
      <c r="A109" s="214"/>
      <c r="B109" s="231"/>
      <c r="C109" s="216"/>
      <c r="D109" s="216"/>
      <c r="E109" s="216"/>
      <c r="F109" s="235"/>
      <c r="G109" s="236"/>
      <c r="H109" s="7">
        <v>2211</v>
      </c>
      <c r="I109" s="31" t="s">
        <v>28</v>
      </c>
      <c r="J109" s="9">
        <v>1390.8</v>
      </c>
      <c r="K109" s="9">
        <f t="shared" si="38"/>
        <v>115.89999999999999</v>
      </c>
      <c r="L109" s="9">
        <f t="shared" ref="L109:V111" si="40">K109</f>
        <v>115.89999999999999</v>
      </c>
      <c r="M109" s="9">
        <f t="shared" si="39"/>
        <v>115.89999999999999</v>
      </c>
      <c r="N109" s="9">
        <f t="shared" si="39"/>
        <v>115.89999999999999</v>
      </c>
      <c r="O109" s="9">
        <f t="shared" si="39"/>
        <v>115.89999999999999</v>
      </c>
      <c r="P109" s="9">
        <f t="shared" si="39"/>
        <v>115.89999999999999</v>
      </c>
      <c r="Q109" s="9">
        <f t="shared" si="39"/>
        <v>115.89999999999999</v>
      </c>
      <c r="R109" s="9">
        <f t="shared" si="39"/>
        <v>115.89999999999999</v>
      </c>
      <c r="S109" s="9">
        <f t="shared" si="39"/>
        <v>115.89999999999999</v>
      </c>
      <c r="T109" s="9">
        <f t="shared" si="39"/>
        <v>115.89999999999999</v>
      </c>
      <c r="U109" s="9">
        <f t="shared" si="39"/>
        <v>115.89999999999999</v>
      </c>
      <c r="V109" s="9">
        <f t="shared" si="39"/>
        <v>115.89999999999999</v>
      </c>
    </row>
    <row r="110" spans="1:25" ht="21" customHeight="1" x14ac:dyDescent="0.15">
      <c r="A110" s="214"/>
      <c r="B110" s="231"/>
      <c r="C110" s="216"/>
      <c r="D110" s="216"/>
      <c r="E110" s="216"/>
      <c r="F110" s="235"/>
      <c r="G110" s="236"/>
      <c r="H110" s="7">
        <v>2611</v>
      </c>
      <c r="I110" s="31" t="s">
        <v>30</v>
      </c>
      <c r="J110" s="9">
        <v>40012.720000000001</v>
      </c>
      <c r="K110" s="9">
        <f t="shared" si="38"/>
        <v>3334.3933333333334</v>
      </c>
      <c r="L110" s="9">
        <f t="shared" si="40"/>
        <v>3334.3933333333334</v>
      </c>
      <c r="M110" s="9">
        <f t="shared" si="39"/>
        <v>3334.3933333333334</v>
      </c>
      <c r="N110" s="9">
        <f t="shared" si="39"/>
        <v>3334.3933333333334</v>
      </c>
      <c r="O110" s="9">
        <f t="shared" si="39"/>
        <v>3334.3933333333334</v>
      </c>
      <c r="P110" s="9">
        <f t="shared" si="39"/>
        <v>3334.3933333333334</v>
      </c>
      <c r="Q110" s="9">
        <f t="shared" si="39"/>
        <v>3334.3933333333334</v>
      </c>
      <c r="R110" s="9">
        <f t="shared" si="39"/>
        <v>3334.3933333333334</v>
      </c>
      <c r="S110" s="9">
        <f t="shared" si="39"/>
        <v>3334.3933333333334</v>
      </c>
      <c r="T110" s="9">
        <f t="shared" si="39"/>
        <v>3334.3933333333334</v>
      </c>
      <c r="U110" s="9">
        <f t="shared" si="39"/>
        <v>3334.3933333333334</v>
      </c>
      <c r="V110" s="9">
        <f t="shared" si="39"/>
        <v>3334.3933333333334</v>
      </c>
      <c r="X110" s="51"/>
      <c r="Y110" s="2" t="s">
        <v>293</v>
      </c>
    </row>
    <row r="111" spans="1:25" ht="21" customHeight="1" x14ac:dyDescent="0.15">
      <c r="A111" s="214"/>
      <c r="B111" s="231"/>
      <c r="C111" s="216"/>
      <c r="D111" s="216"/>
      <c r="E111" s="216"/>
      <c r="F111" s="235"/>
      <c r="G111" s="236"/>
      <c r="H111" s="7">
        <v>4411</v>
      </c>
      <c r="I111" s="31" t="s">
        <v>33</v>
      </c>
      <c r="J111" s="9">
        <v>2997.6</v>
      </c>
      <c r="K111" s="9">
        <f t="shared" si="38"/>
        <v>249.79999999999998</v>
      </c>
      <c r="L111" s="9">
        <f t="shared" si="40"/>
        <v>249.79999999999998</v>
      </c>
      <c r="M111" s="9">
        <f t="shared" si="40"/>
        <v>249.79999999999998</v>
      </c>
      <c r="N111" s="9">
        <f t="shared" si="40"/>
        <v>249.79999999999998</v>
      </c>
      <c r="O111" s="9">
        <f t="shared" si="40"/>
        <v>249.79999999999998</v>
      </c>
      <c r="P111" s="9">
        <f t="shared" si="40"/>
        <v>249.79999999999998</v>
      </c>
      <c r="Q111" s="9">
        <f t="shared" si="40"/>
        <v>249.79999999999998</v>
      </c>
      <c r="R111" s="9">
        <f t="shared" si="40"/>
        <v>249.79999999999998</v>
      </c>
      <c r="S111" s="9">
        <f t="shared" si="40"/>
        <v>249.79999999999998</v>
      </c>
      <c r="T111" s="9">
        <f t="shared" si="40"/>
        <v>249.79999999999998</v>
      </c>
      <c r="U111" s="9">
        <f t="shared" si="40"/>
        <v>249.79999999999998</v>
      </c>
      <c r="V111" s="9">
        <f t="shared" si="40"/>
        <v>249.79999999999998</v>
      </c>
    </row>
    <row r="112" spans="1:25" ht="21" customHeight="1" x14ac:dyDescent="0.2">
      <c r="A112" s="228" t="s">
        <v>34</v>
      </c>
      <c r="B112" s="229"/>
      <c r="C112" s="229"/>
      <c r="D112" s="229"/>
      <c r="E112" s="229"/>
      <c r="F112" s="229"/>
      <c r="G112" s="229"/>
      <c r="H112" s="229"/>
      <c r="I112" s="230"/>
      <c r="J112" s="60">
        <f t="shared" ref="J112:V112" si="41">SUM(J108:J111)</f>
        <v>44737.07</v>
      </c>
      <c r="K112" s="38">
        <f t="shared" si="41"/>
        <v>3728.0891666666671</v>
      </c>
      <c r="L112" s="38">
        <f t="shared" si="41"/>
        <v>3728.0891666666671</v>
      </c>
      <c r="M112" s="38">
        <f t="shared" si="41"/>
        <v>3728.0891666666671</v>
      </c>
      <c r="N112" s="38">
        <f t="shared" si="41"/>
        <v>3728.0891666666671</v>
      </c>
      <c r="O112" s="38">
        <f t="shared" si="41"/>
        <v>3728.0891666666671</v>
      </c>
      <c r="P112" s="38">
        <f t="shared" si="41"/>
        <v>3728.0891666666671</v>
      </c>
      <c r="Q112" s="38">
        <f t="shared" si="41"/>
        <v>3728.0891666666671</v>
      </c>
      <c r="R112" s="38">
        <f t="shared" si="41"/>
        <v>3728.0891666666671</v>
      </c>
      <c r="S112" s="38">
        <f t="shared" si="41"/>
        <v>3728.0891666666671</v>
      </c>
      <c r="T112" s="38">
        <f t="shared" si="41"/>
        <v>3728.0891666666671</v>
      </c>
      <c r="U112" s="38">
        <f t="shared" si="41"/>
        <v>3728.0891666666671</v>
      </c>
      <c r="V112" s="38">
        <f t="shared" si="41"/>
        <v>3728.0891666666671</v>
      </c>
    </row>
    <row r="113" spans="1:25" ht="21" customHeight="1" x14ac:dyDescent="0.15">
      <c r="A113" s="214"/>
      <c r="B113" s="231" t="s">
        <v>20</v>
      </c>
      <c r="C113" s="216"/>
      <c r="D113" s="216" t="s">
        <v>109</v>
      </c>
      <c r="E113" s="216">
        <v>404</v>
      </c>
      <c r="F113" s="232" t="s">
        <v>110</v>
      </c>
      <c r="G113" s="233" t="s">
        <v>24</v>
      </c>
      <c r="H113" s="7">
        <v>2211</v>
      </c>
      <c r="I113" s="31" t="s">
        <v>28</v>
      </c>
      <c r="J113" s="9">
        <v>87344.28</v>
      </c>
      <c r="K113" s="9">
        <f t="shared" ref="K113:K119" si="42">J113/12</f>
        <v>7278.69</v>
      </c>
      <c r="L113" s="9">
        <f>K113</f>
        <v>7278.69</v>
      </c>
      <c r="M113" s="9">
        <f t="shared" ref="M113:V113" si="43">L113</f>
        <v>7278.69</v>
      </c>
      <c r="N113" s="9">
        <f t="shared" si="43"/>
        <v>7278.69</v>
      </c>
      <c r="O113" s="9">
        <f t="shared" si="43"/>
        <v>7278.69</v>
      </c>
      <c r="P113" s="9">
        <f t="shared" si="43"/>
        <v>7278.69</v>
      </c>
      <c r="Q113" s="9">
        <f t="shared" si="43"/>
        <v>7278.69</v>
      </c>
      <c r="R113" s="9">
        <f t="shared" si="43"/>
        <v>7278.69</v>
      </c>
      <c r="S113" s="9">
        <f t="shared" si="43"/>
        <v>7278.69</v>
      </c>
      <c r="T113" s="9">
        <f t="shared" si="43"/>
        <v>7278.69</v>
      </c>
      <c r="U113" s="9">
        <f t="shared" si="43"/>
        <v>7278.69</v>
      </c>
      <c r="V113" s="9">
        <f t="shared" si="43"/>
        <v>7278.69</v>
      </c>
    </row>
    <row r="114" spans="1:25" ht="21" customHeight="1" x14ac:dyDescent="0.15">
      <c r="A114" s="214"/>
      <c r="B114" s="231"/>
      <c r="C114" s="216"/>
      <c r="D114" s="216"/>
      <c r="E114" s="216"/>
      <c r="F114" s="232"/>
      <c r="G114" s="233"/>
      <c r="H114" s="7">
        <v>2231</v>
      </c>
      <c r="I114" s="31" t="s">
        <v>111</v>
      </c>
      <c r="J114" s="9">
        <v>2738.98</v>
      </c>
      <c r="K114" s="9">
        <f t="shared" si="42"/>
        <v>228.24833333333333</v>
      </c>
      <c r="L114" s="9">
        <f t="shared" ref="L114:V119" si="44">K114</f>
        <v>228.24833333333333</v>
      </c>
      <c r="M114" s="9">
        <f t="shared" si="44"/>
        <v>228.24833333333333</v>
      </c>
      <c r="N114" s="9">
        <f t="shared" si="44"/>
        <v>228.24833333333333</v>
      </c>
      <c r="O114" s="9">
        <f t="shared" si="44"/>
        <v>228.24833333333333</v>
      </c>
      <c r="P114" s="9">
        <f t="shared" si="44"/>
        <v>228.24833333333333</v>
      </c>
      <c r="Q114" s="9">
        <f t="shared" si="44"/>
        <v>228.24833333333333</v>
      </c>
      <c r="R114" s="9">
        <f t="shared" si="44"/>
        <v>228.24833333333333</v>
      </c>
      <c r="S114" s="9">
        <f t="shared" si="44"/>
        <v>228.24833333333333</v>
      </c>
      <c r="T114" s="9">
        <f t="shared" si="44"/>
        <v>228.24833333333333</v>
      </c>
      <c r="U114" s="9">
        <f t="shared" si="44"/>
        <v>228.24833333333333</v>
      </c>
      <c r="V114" s="9">
        <f t="shared" si="44"/>
        <v>228.24833333333333</v>
      </c>
    </row>
    <row r="115" spans="1:25" ht="21" customHeight="1" x14ac:dyDescent="0.15">
      <c r="A115" s="214"/>
      <c r="B115" s="231"/>
      <c r="C115" s="216"/>
      <c r="D115" s="216"/>
      <c r="E115" s="216"/>
      <c r="F115" s="232"/>
      <c r="G115" s="233"/>
      <c r="H115" s="7">
        <v>2482</v>
      </c>
      <c r="I115" s="31" t="s">
        <v>69</v>
      </c>
      <c r="J115" s="9">
        <v>546</v>
      </c>
      <c r="K115" s="9">
        <f t="shared" si="42"/>
        <v>45.5</v>
      </c>
      <c r="L115" s="9">
        <f t="shared" si="44"/>
        <v>45.5</v>
      </c>
      <c r="M115" s="9">
        <f t="shared" si="44"/>
        <v>45.5</v>
      </c>
      <c r="N115" s="9">
        <f t="shared" si="44"/>
        <v>45.5</v>
      </c>
      <c r="O115" s="9">
        <f t="shared" si="44"/>
        <v>45.5</v>
      </c>
      <c r="P115" s="9">
        <f t="shared" si="44"/>
        <v>45.5</v>
      </c>
      <c r="Q115" s="9">
        <f t="shared" si="44"/>
        <v>45.5</v>
      </c>
      <c r="R115" s="9">
        <f t="shared" si="44"/>
        <v>45.5</v>
      </c>
      <c r="S115" s="9">
        <f t="shared" si="44"/>
        <v>45.5</v>
      </c>
      <c r="T115" s="9">
        <f t="shared" si="44"/>
        <v>45.5</v>
      </c>
      <c r="U115" s="9">
        <f t="shared" si="44"/>
        <v>45.5</v>
      </c>
      <c r="V115" s="9">
        <f t="shared" si="44"/>
        <v>45.5</v>
      </c>
    </row>
    <row r="116" spans="1:25" ht="21" customHeight="1" x14ac:dyDescent="0.15">
      <c r="A116" s="214"/>
      <c r="B116" s="231"/>
      <c r="C116" s="216"/>
      <c r="D116" s="216"/>
      <c r="E116" s="216"/>
      <c r="F116" s="232"/>
      <c r="G116" s="233"/>
      <c r="H116" s="7">
        <v>2611</v>
      </c>
      <c r="I116" s="31" t="s">
        <v>30</v>
      </c>
      <c r="J116" s="9">
        <v>30130.15</v>
      </c>
      <c r="K116" s="9">
        <f t="shared" si="42"/>
        <v>2510.8458333333333</v>
      </c>
      <c r="L116" s="9">
        <f t="shared" si="44"/>
        <v>2510.8458333333333</v>
      </c>
      <c r="M116" s="9">
        <f t="shared" si="44"/>
        <v>2510.8458333333333</v>
      </c>
      <c r="N116" s="9">
        <f t="shared" si="44"/>
        <v>2510.8458333333333</v>
      </c>
      <c r="O116" s="9">
        <f t="shared" si="44"/>
        <v>2510.8458333333333</v>
      </c>
      <c r="P116" s="9">
        <f t="shared" si="44"/>
        <v>2510.8458333333333</v>
      </c>
      <c r="Q116" s="9">
        <f t="shared" si="44"/>
        <v>2510.8458333333333</v>
      </c>
      <c r="R116" s="9">
        <f t="shared" si="44"/>
        <v>2510.8458333333333</v>
      </c>
      <c r="S116" s="9">
        <f t="shared" si="44"/>
        <v>2510.8458333333333</v>
      </c>
      <c r="T116" s="9">
        <f t="shared" si="44"/>
        <v>2510.8458333333333</v>
      </c>
      <c r="U116" s="9">
        <f t="shared" si="44"/>
        <v>2510.8458333333333</v>
      </c>
      <c r="V116" s="9">
        <f t="shared" si="44"/>
        <v>2510.8458333333333</v>
      </c>
    </row>
    <row r="117" spans="1:25" ht="21" customHeight="1" x14ac:dyDescent="0.15">
      <c r="A117" s="214"/>
      <c r="B117" s="231"/>
      <c r="C117" s="216"/>
      <c r="D117" s="216"/>
      <c r="E117" s="216"/>
      <c r="F117" s="232"/>
      <c r="G117" s="233"/>
      <c r="H117" s="7">
        <v>2711</v>
      </c>
      <c r="I117" s="31" t="s">
        <v>112</v>
      </c>
      <c r="J117" s="9">
        <v>1104</v>
      </c>
      <c r="K117" s="9">
        <f t="shared" si="42"/>
        <v>92</v>
      </c>
      <c r="L117" s="9">
        <f t="shared" si="44"/>
        <v>92</v>
      </c>
      <c r="M117" s="9">
        <f t="shared" si="44"/>
        <v>92</v>
      </c>
      <c r="N117" s="9">
        <f t="shared" si="44"/>
        <v>92</v>
      </c>
      <c r="O117" s="9">
        <f t="shared" si="44"/>
        <v>92</v>
      </c>
      <c r="P117" s="9">
        <f t="shared" si="44"/>
        <v>92</v>
      </c>
      <c r="Q117" s="9">
        <f t="shared" si="44"/>
        <v>92</v>
      </c>
      <c r="R117" s="9">
        <f t="shared" si="44"/>
        <v>92</v>
      </c>
      <c r="S117" s="9">
        <f t="shared" si="44"/>
        <v>92</v>
      </c>
      <c r="T117" s="9">
        <f t="shared" si="44"/>
        <v>92</v>
      </c>
      <c r="U117" s="9">
        <f t="shared" si="44"/>
        <v>92</v>
      </c>
      <c r="V117" s="9">
        <f t="shared" si="44"/>
        <v>92</v>
      </c>
    </row>
    <row r="118" spans="1:25" ht="21" customHeight="1" x14ac:dyDescent="0.15">
      <c r="A118" s="214"/>
      <c r="B118" s="231"/>
      <c r="C118" s="216"/>
      <c r="D118" s="216"/>
      <c r="E118" s="216"/>
      <c r="F118" s="232"/>
      <c r="G118" s="233"/>
      <c r="H118" s="7">
        <v>2751</v>
      </c>
      <c r="I118" s="31" t="s">
        <v>100</v>
      </c>
      <c r="J118" s="9">
        <v>4036.87</v>
      </c>
      <c r="K118" s="9">
        <f t="shared" si="42"/>
        <v>336.40583333333331</v>
      </c>
      <c r="L118" s="9">
        <f t="shared" si="44"/>
        <v>336.40583333333331</v>
      </c>
      <c r="M118" s="9">
        <f t="shared" si="44"/>
        <v>336.40583333333331</v>
      </c>
      <c r="N118" s="9">
        <f t="shared" si="44"/>
        <v>336.40583333333331</v>
      </c>
      <c r="O118" s="9">
        <f t="shared" si="44"/>
        <v>336.40583333333331</v>
      </c>
      <c r="P118" s="9">
        <f t="shared" si="44"/>
        <v>336.40583333333331</v>
      </c>
      <c r="Q118" s="9">
        <f t="shared" si="44"/>
        <v>336.40583333333331</v>
      </c>
      <c r="R118" s="9">
        <f t="shared" si="44"/>
        <v>336.40583333333331</v>
      </c>
      <c r="S118" s="9">
        <f t="shared" si="44"/>
        <v>336.40583333333331</v>
      </c>
      <c r="T118" s="9">
        <f t="shared" si="44"/>
        <v>336.40583333333331</v>
      </c>
      <c r="U118" s="9">
        <f t="shared" si="44"/>
        <v>336.40583333333331</v>
      </c>
      <c r="V118" s="9">
        <f t="shared" si="44"/>
        <v>336.40583333333331</v>
      </c>
      <c r="X118" s="51"/>
    </row>
    <row r="119" spans="1:25" ht="21" customHeight="1" x14ac:dyDescent="0.15">
      <c r="A119" s="12"/>
      <c r="B119" s="4"/>
      <c r="C119" s="4"/>
      <c r="D119" s="4"/>
      <c r="E119" s="4"/>
      <c r="F119" s="4"/>
      <c r="G119" s="4"/>
      <c r="H119" s="7">
        <v>4411</v>
      </c>
      <c r="I119" s="31" t="s">
        <v>33</v>
      </c>
      <c r="J119" s="9">
        <v>548315.26</v>
      </c>
      <c r="K119" s="9">
        <f t="shared" si="42"/>
        <v>45692.938333333332</v>
      </c>
      <c r="L119" s="9">
        <f t="shared" si="44"/>
        <v>45692.938333333332</v>
      </c>
      <c r="M119" s="9">
        <f t="shared" si="44"/>
        <v>45692.938333333332</v>
      </c>
      <c r="N119" s="9">
        <f t="shared" si="44"/>
        <v>45692.938333333332</v>
      </c>
      <c r="O119" s="9">
        <f t="shared" si="44"/>
        <v>45692.938333333332</v>
      </c>
      <c r="P119" s="9">
        <f t="shared" si="44"/>
        <v>45692.938333333332</v>
      </c>
      <c r="Q119" s="9">
        <f t="shared" si="44"/>
        <v>45692.938333333332</v>
      </c>
      <c r="R119" s="9">
        <f t="shared" si="44"/>
        <v>45692.938333333332</v>
      </c>
      <c r="S119" s="9">
        <f t="shared" si="44"/>
        <v>45692.938333333332</v>
      </c>
      <c r="T119" s="9">
        <f t="shared" si="44"/>
        <v>45692.938333333332</v>
      </c>
      <c r="U119" s="9">
        <f t="shared" si="44"/>
        <v>45692.938333333332</v>
      </c>
      <c r="V119" s="9">
        <f t="shared" si="44"/>
        <v>45692.938333333332</v>
      </c>
    </row>
    <row r="120" spans="1:25" ht="21" customHeight="1" x14ac:dyDescent="0.15">
      <c r="A120" s="221" t="s">
        <v>34</v>
      </c>
      <c r="B120" s="222"/>
      <c r="C120" s="222"/>
      <c r="D120" s="222"/>
      <c r="E120" s="222"/>
      <c r="F120" s="222"/>
      <c r="G120" s="222"/>
      <c r="H120" s="222"/>
      <c r="I120" s="223"/>
      <c r="J120" s="60">
        <f t="shared" ref="J120:V120" si="45">SUM(J113:J119)</f>
        <v>674215.54</v>
      </c>
      <c r="K120" s="38">
        <f t="shared" si="45"/>
        <v>56184.628333333334</v>
      </c>
      <c r="L120" s="38">
        <f t="shared" si="45"/>
        <v>56184.628333333334</v>
      </c>
      <c r="M120" s="38">
        <f t="shared" si="45"/>
        <v>56184.628333333334</v>
      </c>
      <c r="N120" s="38">
        <f t="shared" si="45"/>
        <v>56184.628333333334</v>
      </c>
      <c r="O120" s="38">
        <f t="shared" si="45"/>
        <v>56184.628333333334</v>
      </c>
      <c r="P120" s="38">
        <f t="shared" si="45"/>
        <v>56184.628333333334</v>
      </c>
      <c r="Q120" s="38">
        <f t="shared" si="45"/>
        <v>56184.628333333334</v>
      </c>
      <c r="R120" s="38">
        <f t="shared" si="45"/>
        <v>56184.628333333334</v>
      </c>
      <c r="S120" s="38">
        <f t="shared" si="45"/>
        <v>56184.628333333334</v>
      </c>
      <c r="T120" s="38">
        <f t="shared" si="45"/>
        <v>56184.628333333334</v>
      </c>
      <c r="U120" s="38">
        <f t="shared" si="45"/>
        <v>56184.628333333334</v>
      </c>
      <c r="V120" s="38">
        <f t="shared" si="45"/>
        <v>56184.628333333334</v>
      </c>
    </row>
    <row r="121" spans="1:25" ht="32.25" customHeight="1" x14ac:dyDescent="0.15">
      <c r="A121" s="214">
        <v>1</v>
      </c>
      <c r="B121" s="215" t="s">
        <v>20</v>
      </c>
      <c r="C121" s="216" t="s">
        <v>113</v>
      </c>
      <c r="D121" s="216" t="s">
        <v>114</v>
      </c>
      <c r="E121" s="216">
        <v>403</v>
      </c>
      <c r="F121" s="224" t="s">
        <v>115</v>
      </c>
      <c r="G121" s="227"/>
      <c r="H121" s="7">
        <v>2211</v>
      </c>
      <c r="I121" s="31" t="s">
        <v>28</v>
      </c>
      <c r="J121" s="9">
        <v>3313.38</v>
      </c>
      <c r="K121" s="9">
        <f>J121/12</f>
        <v>276.11500000000001</v>
      </c>
      <c r="L121" s="9">
        <f>K121</f>
        <v>276.11500000000001</v>
      </c>
      <c r="M121" s="9">
        <f t="shared" ref="M121:V121" si="46">L121</f>
        <v>276.11500000000001</v>
      </c>
      <c r="N121" s="9">
        <f t="shared" si="46"/>
        <v>276.11500000000001</v>
      </c>
      <c r="O121" s="9">
        <f t="shared" si="46"/>
        <v>276.11500000000001</v>
      </c>
      <c r="P121" s="9">
        <f t="shared" si="46"/>
        <v>276.11500000000001</v>
      </c>
      <c r="Q121" s="9">
        <f t="shared" si="46"/>
        <v>276.11500000000001</v>
      </c>
      <c r="R121" s="9">
        <f t="shared" si="46"/>
        <v>276.11500000000001</v>
      </c>
      <c r="S121" s="9">
        <f t="shared" si="46"/>
        <v>276.11500000000001</v>
      </c>
      <c r="T121" s="9">
        <f t="shared" si="46"/>
        <v>276.11500000000001</v>
      </c>
      <c r="U121" s="9">
        <f t="shared" si="46"/>
        <v>276.11500000000001</v>
      </c>
      <c r="V121" s="9">
        <f t="shared" si="46"/>
        <v>276.11500000000001</v>
      </c>
    </row>
    <row r="122" spans="1:25" ht="27" customHeight="1" x14ac:dyDescent="0.15">
      <c r="A122" s="214"/>
      <c r="B122" s="215"/>
      <c r="C122" s="216"/>
      <c r="D122" s="216"/>
      <c r="E122" s="216"/>
      <c r="F122" s="225"/>
      <c r="G122" s="227"/>
      <c r="H122" s="7">
        <v>2711</v>
      </c>
      <c r="I122" s="31" t="s">
        <v>112</v>
      </c>
      <c r="J122" s="9">
        <v>1692.69</v>
      </c>
      <c r="K122" s="9">
        <f t="shared" ref="K122:K123" si="47">J122/12</f>
        <v>141.0575</v>
      </c>
      <c r="L122" s="9">
        <f t="shared" ref="L122:V123" si="48">K122</f>
        <v>141.0575</v>
      </c>
      <c r="M122" s="9">
        <f t="shared" si="48"/>
        <v>141.0575</v>
      </c>
      <c r="N122" s="9">
        <f t="shared" si="48"/>
        <v>141.0575</v>
      </c>
      <c r="O122" s="9">
        <f t="shared" si="48"/>
        <v>141.0575</v>
      </c>
      <c r="P122" s="9">
        <f t="shared" si="48"/>
        <v>141.0575</v>
      </c>
      <c r="Q122" s="9">
        <f t="shared" si="48"/>
        <v>141.0575</v>
      </c>
      <c r="R122" s="9">
        <f t="shared" si="48"/>
        <v>141.0575</v>
      </c>
      <c r="S122" s="9">
        <f t="shared" si="48"/>
        <v>141.0575</v>
      </c>
      <c r="T122" s="9">
        <f t="shared" si="48"/>
        <v>141.0575</v>
      </c>
      <c r="U122" s="9">
        <f t="shared" si="48"/>
        <v>141.0575</v>
      </c>
      <c r="V122" s="9">
        <f t="shared" si="48"/>
        <v>141.0575</v>
      </c>
      <c r="X122" s="51"/>
      <c r="Y122" s="51"/>
    </row>
    <row r="123" spans="1:25" ht="32.25" customHeight="1" x14ac:dyDescent="0.15">
      <c r="A123" s="214"/>
      <c r="B123" s="215"/>
      <c r="C123" s="216"/>
      <c r="D123" s="216"/>
      <c r="E123" s="216"/>
      <c r="F123" s="226"/>
      <c r="G123" s="227"/>
      <c r="H123" s="7">
        <v>3821</v>
      </c>
      <c r="I123" s="31" t="s">
        <v>42</v>
      </c>
      <c r="J123" s="9">
        <v>1087.2</v>
      </c>
      <c r="K123" s="9">
        <f t="shared" si="47"/>
        <v>90.600000000000009</v>
      </c>
      <c r="L123" s="9">
        <f t="shared" si="48"/>
        <v>90.600000000000009</v>
      </c>
      <c r="M123" s="9">
        <f t="shared" si="48"/>
        <v>90.600000000000009</v>
      </c>
      <c r="N123" s="9">
        <f t="shared" si="48"/>
        <v>90.600000000000009</v>
      </c>
      <c r="O123" s="9">
        <f t="shared" si="48"/>
        <v>90.600000000000009</v>
      </c>
      <c r="P123" s="9">
        <f t="shared" si="48"/>
        <v>90.600000000000009</v>
      </c>
      <c r="Q123" s="9">
        <f t="shared" si="48"/>
        <v>90.600000000000009</v>
      </c>
      <c r="R123" s="9">
        <f t="shared" si="48"/>
        <v>90.600000000000009</v>
      </c>
      <c r="S123" s="9">
        <f t="shared" si="48"/>
        <v>90.600000000000009</v>
      </c>
      <c r="T123" s="9">
        <f t="shared" si="48"/>
        <v>90.600000000000009</v>
      </c>
      <c r="U123" s="9">
        <f t="shared" si="48"/>
        <v>90.600000000000009</v>
      </c>
      <c r="V123" s="9">
        <f t="shared" si="48"/>
        <v>90.600000000000009</v>
      </c>
    </row>
    <row r="124" spans="1:25" ht="21" customHeight="1" x14ac:dyDescent="0.3">
      <c r="A124" s="221" t="s">
        <v>34</v>
      </c>
      <c r="B124" s="222"/>
      <c r="C124" s="222"/>
      <c r="D124" s="222"/>
      <c r="E124" s="222"/>
      <c r="F124" s="222"/>
      <c r="G124" s="222"/>
      <c r="H124" s="222"/>
      <c r="I124" s="223"/>
      <c r="J124" s="62">
        <f t="shared" ref="J124:V124" si="49">SUM(J121:J123)</f>
        <v>6093.2699999999995</v>
      </c>
      <c r="K124" s="42">
        <f t="shared" si="49"/>
        <v>507.77250000000004</v>
      </c>
      <c r="L124" s="42">
        <f t="shared" si="49"/>
        <v>507.77250000000004</v>
      </c>
      <c r="M124" s="42">
        <f t="shared" si="49"/>
        <v>507.77250000000004</v>
      </c>
      <c r="N124" s="42">
        <f t="shared" si="49"/>
        <v>507.77250000000004</v>
      </c>
      <c r="O124" s="42">
        <f t="shared" si="49"/>
        <v>507.77250000000004</v>
      </c>
      <c r="P124" s="42">
        <f t="shared" si="49"/>
        <v>507.77250000000004</v>
      </c>
      <c r="Q124" s="42">
        <f t="shared" si="49"/>
        <v>507.77250000000004</v>
      </c>
      <c r="R124" s="42">
        <f t="shared" si="49"/>
        <v>507.77250000000004</v>
      </c>
      <c r="S124" s="42">
        <f t="shared" si="49"/>
        <v>507.77250000000004</v>
      </c>
      <c r="T124" s="42">
        <f t="shared" si="49"/>
        <v>507.77250000000004</v>
      </c>
      <c r="U124" s="42">
        <f t="shared" si="49"/>
        <v>507.77250000000004</v>
      </c>
      <c r="V124" s="42">
        <f t="shared" si="49"/>
        <v>507.77250000000004</v>
      </c>
    </row>
    <row r="125" spans="1:25" ht="21" customHeight="1" x14ac:dyDescent="0.15">
      <c r="A125" s="214">
        <v>1</v>
      </c>
      <c r="B125" s="219" t="s">
        <v>20</v>
      </c>
      <c r="C125" s="216" t="s">
        <v>116</v>
      </c>
      <c r="D125" s="216" t="s">
        <v>117</v>
      </c>
      <c r="E125" s="216">
        <v>407</v>
      </c>
      <c r="F125" s="219" t="s">
        <v>118</v>
      </c>
      <c r="G125" s="220" t="s">
        <v>24</v>
      </c>
      <c r="H125" s="7">
        <v>2211</v>
      </c>
      <c r="I125" s="31" t="s">
        <v>28</v>
      </c>
      <c r="J125" s="9">
        <v>16345.24</v>
      </c>
      <c r="K125" s="9">
        <f t="shared" ref="K125:K136" si="50">J125/12</f>
        <v>1362.1033333333332</v>
      </c>
      <c r="L125" s="9">
        <f>K125</f>
        <v>1362.1033333333332</v>
      </c>
      <c r="M125" s="9">
        <f>L125</f>
        <v>1362.1033333333332</v>
      </c>
      <c r="N125" s="9">
        <f t="shared" ref="N125:V125" si="51">M125</f>
        <v>1362.1033333333332</v>
      </c>
      <c r="O125" s="9">
        <f t="shared" si="51"/>
        <v>1362.1033333333332</v>
      </c>
      <c r="P125" s="9">
        <f t="shared" si="51"/>
        <v>1362.1033333333332</v>
      </c>
      <c r="Q125" s="9">
        <f t="shared" si="51"/>
        <v>1362.1033333333332</v>
      </c>
      <c r="R125" s="9">
        <f t="shared" si="51"/>
        <v>1362.1033333333332</v>
      </c>
      <c r="S125" s="9">
        <f t="shared" si="51"/>
        <v>1362.1033333333332</v>
      </c>
      <c r="T125" s="9">
        <f t="shared" si="51"/>
        <v>1362.1033333333332</v>
      </c>
      <c r="U125" s="9">
        <f t="shared" si="51"/>
        <v>1362.1033333333332</v>
      </c>
      <c r="V125" s="9">
        <f t="shared" si="51"/>
        <v>1362.1033333333332</v>
      </c>
    </row>
    <row r="126" spans="1:25" ht="21" customHeight="1" x14ac:dyDescent="0.15">
      <c r="A126" s="214"/>
      <c r="B126" s="219"/>
      <c r="C126" s="216"/>
      <c r="D126" s="216"/>
      <c r="E126" s="216"/>
      <c r="F126" s="219"/>
      <c r="G126" s="220"/>
      <c r="H126" s="7">
        <v>2161</v>
      </c>
      <c r="I126" s="31" t="s">
        <v>64</v>
      </c>
      <c r="J126" s="9">
        <v>1655.47</v>
      </c>
      <c r="K126" s="9">
        <f t="shared" si="50"/>
        <v>137.95583333333335</v>
      </c>
      <c r="L126" s="9">
        <f t="shared" ref="L126:V136" si="52">K126</f>
        <v>137.95583333333335</v>
      </c>
      <c r="M126" s="9">
        <f t="shared" si="52"/>
        <v>137.95583333333335</v>
      </c>
      <c r="N126" s="9">
        <f t="shared" si="52"/>
        <v>137.95583333333335</v>
      </c>
      <c r="O126" s="9">
        <f t="shared" si="52"/>
        <v>137.95583333333335</v>
      </c>
      <c r="P126" s="9">
        <f t="shared" si="52"/>
        <v>137.95583333333335</v>
      </c>
      <c r="Q126" s="9">
        <f t="shared" si="52"/>
        <v>137.95583333333335</v>
      </c>
      <c r="R126" s="9">
        <f t="shared" si="52"/>
        <v>137.95583333333335</v>
      </c>
      <c r="S126" s="9">
        <f t="shared" si="52"/>
        <v>137.95583333333335</v>
      </c>
      <c r="T126" s="9">
        <f t="shared" si="52"/>
        <v>137.95583333333335</v>
      </c>
      <c r="U126" s="9">
        <f t="shared" si="52"/>
        <v>137.95583333333335</v>
      </c>
      <c r="V126" s="9">
        <f t="shared" si="52"/>
        <v>137.95583333333335</v>
      </c>
    </row>
    <row r="127" spans="1:25" ht="21" customHeight="1" x14ac:dyDescent="0.15">
      <c r="A127" s="214"/>
      <c r="B127" s="219"/>
      <c r="C127" s="216"/>
      <c r="D127" s="216"/>
      <c r="E127" s="216"/>
      <c r="F127" s="219"/>
      <c r="G127" s="220"/>
      <c r="H127" s="7">
        <v>2231</v>
      </c>
      <c r="I127" s="31" t="s">
        <v>111</v>
      </c>
      <c r="J127" s="9">
        <v>5604.85</v>
      </c>
      <c r="K127" s="9">
        <f t="shared" si="50"/>
        <v>467.07083333333338</v>
      </c>
      <c r="L127" s="9">
        <f t="shared" si="52"/>
        <v>467.07083333333338</v>
      </c>
      <c r="M127" s="9">
        <f t="shared" si="52"/>
        <v>467.07083333333338</v>
      </c>
      <c r="N127" s="9">
        <f t="shared" si="52"/>
        <v>467.07083333333338</v>
      </c>
      <c r="O127" s="9">
        <f t="shared" si="52"/>
        <v>467.07083333333338</v>
      </c>
      <c r="P127" s="9">
        <f t="shared" si="52"/>
        <v>467.07083333333338</v>
      </c>
      <c r="Q127" s="9">
        <f t="shared" si="52"/>
        <v>467.07083333333338</v>
      </c>
      <c r="R127" s="9">
        <f t="shared" si="52"/>
        <v>467.07083333333338</v>
      </c>
      <c r="S127" s="9">
        <f t="shared" si="52"/>
        <v>467.07083333333338</v>
      </c>
      <c r="T127" s="9">
        <f t="shared" si="52"/>
        <v>467.07083333333338</v>
      </c>
      <c r="U127" s="9">
        <f t="shared" si="52"/>
        <v>467.07083333333338</v>
      </c>
      <c r="V127" s="9">
        <f t="shared" si="52"/>
        <v>467.07083333333338</v>
      </c>
    </row>
    <row r="128" spans="1:25" ht="21" customHeight="1" x14ac:dyDescent="0.15">
      <c r="A128" s="214"/>
      <c r="B128" s="219"/>
      <c r="C128" s="216"/>
      <c r="D128" s="216"/>
      <c r="E128" s="216"/>
      <c r="F128" s="219"/>
      <c r="G128" s="220"/>
      <c r="H128" s="7">
        <v>2461</v>
      </c>
      <c r="I128" s="31" t="s">
        <v>55</v>
      </c>
      <c r="J128" s="9">
        <v>4679.6899999999996</v>
      </c>
      <c r="K128" s="9">
        <f t="shared" si="50"/>
        <v>389.97416666666663</v>
      </c>
      <c r="L128" s="9">
        <f t="shared" si="52"/>
        <v>389.97416666666663</v>
      </c>
      <c r="M128" s="9">
        <f t="shared" si="52"/>
        <v>389.97416666666663</v>
      </c>
      <c r="N128" s="9">
        <f t="shared" si="52"/>
        <v>389.97416666666663</v>
      </c>
      <c r="O128" s="9">
        <f t="shared" si="52"/>
        <v>389.97416666666663</v>
      </c>
      <c r="P128" s="9">
        <f t="shared" si="52"/>
        <v>389.97416666666663</v>
      </c>
      <c r="Q128" s="9">
        <f t="shared" si="52"/>
        <v>389.97416666666663</v>
      </c>
      <c r="R128" s="9">
        <f t="shared" si="52"/>
        <v>389.97416666666663</v>
      </c>
      <c r="S128" s="9">
        <f t="shared" si="52"/>
        <v>389.97416666666663</v>
      </c>
      <c r="T128" s="9">
        <f t="shared" si="52"/>
        <v>389.97416666666663</v>
      </c>
      <c r="U128" s="9">
        <f t="shared" si="52"/>
        <v>389.97416666666663</v>
      </c>
      <c r="V128" s="9">
        <f t="shared" si="52"/>
        <v>389.97416666666663</v>
      </c>
    </row>
    <row r="129" spans="1:25" ht="21" customHeight="1" x14ac:dyDescent="0.15">
      <c r="A129" s="214"/>
      <c r="B129" s="219"/>
      <c r="C129" s="216"/>
      <c r="D129" s="216"/>
      <c r="E129" s="216"/>
      <c r="F129" s="219"/>
      <c r="G129" s="220"/>
      <c r="H129" s="7">
        <v>2491</v>
      </c>
      <c r="I129" s="31" t="s">
        <v>46</v>
      </c>
      <c r="J129" s="9">
        <v>14706.13</v>
      </c>
      <c r="K129" s="9">
        <f t="shared" si="50"/>
        <v>1225.5108333333333</v>
      </c>
      <c r="L129" s="9">
        <f t="shared" si="52"/>
        <v>1225.5108333333333</v>
      </c>
      <c r="M129" s="9">
        <f t="shared" si="52"/>
        <v>1225.5108333333333</v>
      </c>
      <c r="N129" s="9">
        <f t="shared" si="52"/>
        <v>1225.5108333333333</v>
      </c>
      <c r="O129" s="9">
        <f t="shared" si="52"/>
        <v>1225.5108333333333</v>
      </c>
      <c r="P129" s="9">
        <f t="shared" si="52"/>
        <v>1225.5108333333333</v>
      </c>
      <c r="Q129" s="9">
        <f t="shared" si="52"/>
        <v>1225.5108333333333</v>
      </c>
      <c r="R129" s="9">
        <f t="shared" si="52"/>
        <v>1225.5108333333333</v>
      </c>
      <c r="S129" s="9">
        <f t="shared" si="52"/>
        <v>1225.5108333333333</v>
      </c>
      <c r="T129" s="9">
        <f t="shared" si="52"/>
        <v>1225.5108333333333</v>
      </c>
      <c r="U129" s="9">
        <f t="shared" si="52"/>
        <v>1225.5108333333333</v>
      </c>
      <c r="V129" s="9">
        <f t="shared" si="52"/>
        <v>1225.5108333333333</v>
      </c>
    </row>
    <row r="130" spans="1:25" ht="21" customHeight="1" x14ac:dyDescent="0.15">
      <c r="A130" s="214"/>
      <c r="B130" s="219"/>
      <c r="C130" s="216"/>
      <c r="D130" s="216"/>
      <c r="E130" s="216"/>
      <c r="F130" s="219"/>
      <c r="G130" s="220"/>
      <c r="H130" s="7">
        <v>2511</v>
      </c>
      <c r="I130" s="31" t="s">
        <v>77</v>
      </c>
      <c r="J130" s="9">
        <v>2430.2399999999998</v>
      </c>
      <c r="K130" s="9">
        <f t="shared" si="50"/>
        <v>202.51999999999998</v>
      </c>
      <c r="L130" s="9">
        <f t="shared" si="52"/>
        <v>202.51999999999998</v>
      </c>
      <c r="M130" s="9">
        <f t="shared" si="52"/>
        <v>202.51999999999998</v>
      </c>
      <c r="N130" s="9">
        <f t="shared" si="52"/>
        <v>202.51999999999998</v>
      </c>
      <c r="O130" s="9">
        <f t="shared" si="52"/>
        <v>202.51999999999998</v>
      </c>
      <c r="P130" s="9">
        <f t="shared" si="52"/>
        <v>202.51999999999998</v>
      </c>
      <c r="Q130" s="9">
        <f t="shared" si="52"/>
        <v>202.51999999999998</v>
      </c>
      <c r="R130" s="9">
        <f t="shared" si="52"/>
        <v>202.51999999999998</v>
      </c>
      <c r="S130" s="9">
        <f t="shared" si="52"/>
        <v>202.51999999999998</v>
      </c>
      <c r="T130" s="9">
        <f t="shared" si="52"/>
        <v>202.51999999999998</v>
      </c>
      <c r="U130" s="9">
        <f t="shared" si="52"/>
        <v>202.51999999999998</v>
      </c>
      <c r="V130" s="9">
        <f t="shared" si="52"/>
        <v>202.51999999999998</v>
      </c>
    </row>
    <row r="131" spans="1:25" ht="21" customHeight="1" x14ac:dyDescent="0.15">
      <c r="A131" s="214"/>
      <c r="B131" s="219"/>
      <c r="C131" s="216"/>
      <c r="D131" s="216"/>
      <c r="E131" s="216"/>
      <c r="F131" s="219"/>
      <c r="G131" s="220"/>
      <c r="H131" s="7">
        <v>2611</v>
      </c>
      <c r="I131" s="31" t="s">
        <v>30</v>
      </c>
      <c r="J131" s="9">
        <v>26881.759999999998</v>
      </c>
      <c r="K131" s="9">
        <f t="shared" si="50"/>
        <v>2240.1466666666665</v>
      </c>
      <c r="L131" s="9">
        <f t="shared" si="52"/>
        <v>2240.1466666666665</v>
      </c>
      <c r="M131" s="9">
        <f t="shared" si="52"/>
        <v>2240.1466666666665</v>
      </c>
      <c r="N131" s="9">
        <f t="shared" si="52"/>
        <v>2240.1466666666665</v>
      </c>
      <c r="O131" s="9">
        <f t="shared" si="52"/>
        <v>2240.1466666666665</v>
      </c>
      <c r="P131" s="9">
        <f t="shared" si="52"/>
        <v>2240.1466666666665</v>
      </c>
      <c r="Q131" s="9">
        <f t="shared" si="52"/>
        <v>2240.1466666666665</v>
      </c>
      <c r="R131" s="9">
        <f t="shared" si="52"/>
        <v>2240.1466666666665</v>
      </c>
      <c r="S131" s="9">
        <f t="shared" si="52"/>
        <v>2240.1466666666665</v>
      </c>
      <c r="T131" s="9">
        <f t="shared" si="52"/>
        <v>2240.1466666666665</v>
      </c>
      <c r="U131" s="9">
        <f t="shared" si="52"/>
        <v>2240.1466666666665</v>
      </c>
      <c r="V131" s="9">
        <f t="shared" si="52"/>
        <v>2240.1466666666665</v>
      </c>
    </row>
    <row r="132" spans="1:25" ht="21" customHeight="1" x14ac:dyDescent="0.15">
      <c r="A132" s="214"/>
      <c r="B132" s="219"/>
      <c r="C132" s="216"/>
      <c r="D132" s="216"/>
      <c r="E132" s="216"/>
      <c r="F132" s="219"/>
      <c r="G132" s="220"/>
      <c r="H132" s="7">
        <v>2751</v>
      </c>
      <c r="I132" s="31" t="s">
        <v>100</v>
      </c>
      <c r="J132" s="9">
        <v>1199.4000000000001</v>
      </c>
      <c r="K132" s="9">
        <f t="shared" si="50"/>
        <v>99.95</v>
      </c>
      <c r="L132" s="9">
        <f t="shared" si="52"/>
        <v>99.95</v>
      </c>
      <c r="M132" s="9">
        <f t="shared" si="52"/>
        <v>99.95</v>
      </c>
      <c r="N132" s="9">
        <f t="shared" si="52"/>
        <v>99.95</v>
      </c>
      <c r="O132" s="9">
        <f t="shared" si="52"/>
        <v>99.95</v>
      </c>
      <c r="P132" s="9">
        <f t="shared" si="52"/>
        <v>99.95</v>
      </c>
      <c r="Q132" s="9">
        <f t="shared" si="52"/>
        <v>99.95</v>
      </c>
      <c r="R132" s="9">
        <f t="shared" si="52"/>
        <v>99.95</v>
      </c>
      <c r="S132" s="9">
        <f t="shared" si="52"/>
        <v>99.95</v>
      </c>
      <c r="T132" s="9">
        <f t="shared" si="52"/>
        <v>99.95</v>
      </c>
      <c r="U132" s="9">
        <f t="shared" si="52"/>
        <v>99.95</v>
      </c>
      <c r="V132" s="9">
        <f t="shared" si="52"/>
        <v>99.95</v>
      </c>
      <c r="X132" s="51"/>
      <c r="Y132" s="51"/>
    </row>
    <row r="133" spans="1:25" ht="21" customHeight="1" x14ac:dyDescent="0.15">
      <c r="A133" s="214"/>
      <c r="B133" s="219"/>
      <c r="C133" s="216"/>
      <c r="D133" s="216"/>
      <c r="E133" s="216"/>
      <c r="F133" s="219"/>
      <c r="G133" s="220"/>
      <c r="H133" s="7">
        <v>3121</v>
      </c>
      <c r="I133" s="31" t="s">
        <v>119</v>
      </c>
      <c r="J133" s="9">
        <v>2105.87</v>
      </c>
      <c r="K133" s="9">
        <f t="shared" si="50"/>
        <v>175.48916666666665</v>
      </c>
      <c r="L133" s="9">
        <f t="shared" si="52"/>
        <v>175.48916666666665</v>
      </c>
      <c r="M133" s="9">
        <f t="shared" si="52"/>
        <v>175.48916666666665</v>
      </c>
      <c r="N133" s="9">
        <f t="shared" si="52"/>
        <v>175.48916666666665</v>
      </c>
      <c r="O133" s="9">
        <f t="shared" si="52"/>
        <v>175.48916666666665</v>
      </c>
      <c r="P133" s="9">
        <f t="shared" si="52"/>
        <v>175.48916666666665</v>
      </c>
      <c r="Q133" s="9">
        <f t="shared" si="52"/>
        <v>175.48916666666665</v>
      </c>
      <c r="R133" s="9">
        <f t="shared" si="52"/>
        <v>175.48916666666665</v>
      </c>
      <c r="S133" s="9">
        <f t="shared" si="52"/>
        <v>175.48916666666665</v>
      </c>
      <c r="T133" s="9">
        <f t="shared" si="52"/>
        <v>175.48916666666665</v>
      </c>
      <c r="U133" s="9">
        <f t="shared" si="52"/>
        <v>175.48916666666665</v>
      </c>
      <c r="V133" s="9">
        <f t="shared" si="52"/>
        <v>175.48916666666665</v>
      </c>
    </row>
    <row r="134" spans="1:25" ht="21" customHeight="1" x14ac:dyDescent="0.15">
      <c r="A134" s="214"/>
      <c r="B134" s="219"/>
      <c r="C134" s="216"/>
      <c r="D134" s="216"/>
      <c r="E134" s="216"/>
      <c r="F134" s="219"/>
      <c r="G134" s="220"/>
      <c r="H134" s="7">
        <v>3591</v>
      </c>
      <c r="I134" s="31" t="s">
        <v>120</v>
      </c>
      <c r="J134" s="9">
        <v>16147.2</v>
      </c>
      <c r="K134" s="9">
        <f t="shared" si="50"/>
        <v>1345.6000000000001</v>
      </c>
      <c r="L134" s="9">
        <f t="shared" si="52"/>
        <v>1345.6000000000001</v>
      </c>
      <c r="M134" s="9">
        <f t="shared" si="52"/>
        <v>1345.6000000000001</v>
      </c>
      <c r="N134" s="9">
        <f t="shared" si="52"/>
        <v>1345.6000000000001</v>
      </c>
      <c r="O134" s="9">
        <f t="shared" si="52"/>
        <v>1345.6000000000001</v>
      </c>
      <c r="P134" s="9">
        <f t="shared" si="52"/>
        <v>1345.6000000000001</v>
      </c>
      <c r="Q134" s="9">
        <f t="shared" si="52"/>
        <v>1345.6000000000001</v>
      </c>
      <c r="R134" s="9">
        <f t="shared" si="52"/>
        <v>1345.6000000000001</v>
      </c>
      <c r="S134" s="9">
        <f t="shared" si="52"/>
        <v>1345.6000000000001</v>
      </c>
      <c r="T134" s="9">
        <f t="shared" si="52"/>
        <v>1345.6000000000001</v>
      </c>
      <c r="U134" s="9">
        <f t="shared" si="52"/>
        <v>1345.6000000000001</v>
      </c>
      <c r="V134" s="9">
        <f t="shared" si="52"/>
        <v>1345.6000000000001</v>
      </c>
    </row>
    <row r="135" spans="1:25" ht="21" customHeight="1" x14ac:dyDescent="0.15">
      <c r="A135" s="214"/>
      <c r="B135" s="219"/>
      <c r="C135" s="216"/>
      <c r="D135" s="216"/>
      <c r="E135" s="216"/>
      <c r="F135" s="219"/>
      <c r="G135" s="220"/>
      <c r="H135" s="7">
        <v>3751</v>
      </c>
      <c r="I135" s="31" t="s">
        <v>32</v>
      </c>
      <c r="J135" s="9">
        <v>26220</v>
      </c>
      <c r="K135" s="9">
        <f t="shared" si="50"/>
        <v>2185</v>
      </c>
      <c r="L135" s="9">
        <f t="shared" si="52"/>
        <v>2185</v>
      </c>
      <c r="M135" s="9">
        <f t="shared" si="52"/>
        <v>2185</v>
      </c>
      <c r="N135" s="9">
        <f t="shared" si="52"/>
        <v>2185</v>
      </c>
      <c r="O135" s="9">
        <f t="shared" si="52"/>
        <v>2185</v>
      </c>
      <c r="P135" s="9">
        <f t="shared" si="52"/>
        <v>2185</v>
      </c>
      <c r="Q135" s="9">
        <f t="shared" si="52"/>
        <v>2185</v>
      </c>
      <c r="R135" s="9">
        <f t="shared" si="52"/>
        <v>2185</v>
      </c>
      <c r="S135" s="9">
        <f t="shared" si="52"/>
        <v>2185</v>
      </c>
      <c r="T135" s="9">
        <f t="shared" si="52"/>
        <v>2185</v>
      </c>
      <c r="U135" s="9">
        <f t="shared" si="52"/>
        <v>2185</v>
      </c>
      <c r="V135" s="9">
        <f t="shared" si="52"/>
        <v>2185</v>
      </c>
    </row>
    <row r="136" spans="1:25" ht="21" customHeight="1" x14ac:dyDescent="0.15">
      <c r="A136" s="214"/>
      <c r="B136" s="219"/>
      <c r="C136" s="216"/>
      <c r="D136" s="216"/>
      <c r="E136" s="216"/>
      <c r="F136" s="219"/>
      <c r="G136" s="220"/>
      <c r="H136" s="7">
        <v>4411</v>
      </c>
      <c r="I136" s="31" t="s">
        <v>33</v>
      </c>
      <c r="J136" s="9">
        <v>318386.8</v>
      </c>
      <c r="K136" s="9">
        <f t="shared" si="50"/>
        <v>26532.233333333334</v>
      </c>
      <c r="L136" s="9">
        <f t="shared" si="52"/>
        <v>26532.233333333334</v>
      </c>
      <c r="M136" s="9">
        <f t="shared" si="52"/>
        <v>26532.233333333334</v>
      </c>
      <c r="N136" s="9">
        <f t="shared" si="52"/>
        <v>26532.233333333334</v>
      </c>
      <c r="O136" s="9">
        <f t="shared" si="52"/>
        <v>26532.233333333334</v>
      </c>
      <c r="P136" s="9">
        <f t="shared" si="52"/>
        <v>26532.233333333334</v>
      </c>
      <c r="Q136" s="9">
        <f t="shared" si="52"/>
        <v>26532.233333333334</v>
      </c>
      <c r="R136" s="9">
        <f t="shared" si="52"/>
        <v>26532.233333333334</v>
      </c>
      <c r="S136" s="9">
        <f t="shared" si="52"/>
        <v>26532.233333333334</v>
      </c>
      <c r="T136" s="9">
        <f t="shared" si="52"/>
        <v>26532.233333333334</v>
      </c>
      <c r="U136" s="9">
        <f t="shared" si="52"/>
        <v>26532.233333333334</v>
      </c>
      <c r="V136" s="9">
        <f t="shared" si="52"/>
        <v>26532.233333333334</v>
      </c>
    </row>
    <row r="137" spans="1:25" ht="21" customHeight="1" x14ac:dyDescent="0.15">
      <c r="A137" s="207" t="s">
        <v>34</v>
      </c>
      <c r="B137" s="208"/>
      <c r="C137" s="208"/>
      <c r="D137" s="208"/>
      <c r="E137" s="208"/>
      <c r="F137" s="208"/>
      <c r="G137" s="208"/>
      <c r="H137" s="208"/>
      <c r="I137" s="209"/>
      <c r="J137" s="63">
        <f t="shared" ref="J137:V137" si="53">SUM(J125:J136)</f>
        <v>436362.64999999997</v>
      </c>
      <c r="K137" s="39">
        <f t="shared" si="53"/>
        <v>36363.554166666669</v>
      </c>
      <c r="L137" s="39">
        <f t="shared" si="53"/>
        <v>36363.554166666669</v>
      </c>
      <c r="M137" s="39">
        <f t="shared" si="53"/>
        <v>36363.554166666669</v>
      </c>
      <c r="N137" s="39">
        <f t="shared" si="53"/>
        <v>36363.554166666669</v>
      </c>
      <c r="O137" s="39">
        <f t="shared" si="53"/>
        <v>36363.554166666669</v>
      </c>
      <c r="P137" s="39">
        <f t="shared" si="53"/>
        <v>36363.554166666669</v>
      </c>
      <c r="Q137" s="39">
        <f t="shared" si="53"/>
        <v>36363.554166666669</v>
      </c>
      <c r="R137" s="39">
        <f t="shared" si="53"/>
        <v>36363.554166666669</v>
      </c>
      <c r="S137" s="39">
        <f t="shared" si="53"/>
        <v>36363.554166666669</v>
      </c>
      <c r="T137" s="39">
        <f t="shared" si="53"/>
        <v>36363.554166666669</v>
      </c>
      <c r="U137" s="39">
        <f t="shared" si="53"/>
        <v>36363.554166666669</v>
      </c>
      <c r="V137" s="39">
        <f t="shared" si="53"/>
        <v>36363.554166666669</v>
      </c>
    </row>
    <row r="138" spans="1:25" ht="21" customHeight="1" x14ac:dyDescent="0.15">
      <c r="A138" s="214">
        <v>1</v>
      </c>
      <c r="B138" s="219" t="s">
        <v>20</v>
      </c>
      <c r="C138" s="216" t="s">
        <v>121</v>
      </c>
      <c r="D138" s="216" t="s">
        <v>122</v>
      </c>
      <c r="E138" s="216">
        <v>407</v>
      </c>
      <c r="F138" s="219" t="s">
        <v>118</v>
      </c>
      <c r="G138" s="220" t="s">
        <v>24</v>
      </c>
      <c r="H138" s="7">
        <v>2111</v>
      </c>
      <c r="I138" s="31" t="s">
        <v>62</v>
      </c>
      <c r="J138" s="9">
        <v>6154.83</v>
      </c>
      <c r="K138" s="9">
        <f>J138/12</f>
        <v>512.90250000000003</v>
      </c>
      <c r="L138" s="9">
        <f>K138</f>
        <v>512.90250000000003</v>
      </c>
      <c r="M138" s="9">
        <f>L138</f>
        <v>512.90250000000003</v>
      </c>
      <c r="N138" s="9">
        <f t="shared" ref="N138:V141" si="54">M138</f>
        <v>512.90250000000003</v>
      </c>
      <c r="O138" s="9">
        <f t="shared" si="54"/>
        <v>512.90250000000003</v>
      </c>
      <c r="P138" s="9">
        <f t="shared" si="54"/>
        <v>512.90250000000003</v>
      </c>
      <c r="Q138" s="9">
        <f t="shared" si="54"/>
        <v>512.90250000000003</v>
      </c>
      <c r="R138" s="9">
        <f t="shared" si="54"/>
        <v>512.90250000000003</v>
      </c>
      <c r="S138" s="9">
        <f t="shared" si="54"/>
        <v>512.90250000000003</v>
      </c>
      <c r="T138" s="9">
        <f t="shared" si="54"/>
        <v>512.90250000000003</v>
      </c>
      <c r="U138" s="9">
        <f t="shared" si="54"/>
        <v>512.90250000000003</v>
      </c>
      <c r="V138" s="9">
        <f t="shared" si="54"/>
        <v>512.90250000000003</v>
      </c>
    </row>
    <row r="139" spans="1:25" ht="21" customHeight="1" x14ac:dyDescent="0.15">
      <c r="A139" s="214"/>
      <c r="B139" s="219"/>
      <c r="C139" s="216"/>
      <c r="D139" s="216"/>
      <c r="E139" s="216"/>
      <c r="F139" s="219"/>
      <c r="G139" s="220"/>
      <c r="H139" s="7">
        <v>2161</v>
      </c>
      <c r="I139" s="31" t="s">
        <v>64</v>
      </c>
      <c r="J139" s="9">
        <v>6992.95</v>
      </c>
      <c r="K139" s="9">
        <f t="shared" ref="K139:K146" si="55">J139/12</f>
        <v>582.74583333333328</v>
      </c>
      <c r="L139" s="9">
        <f t="shared" ref="L139:V146" si="56">K139</f>
        <v>582.74583333333328</v>
      </c>
      <c r="M139" s="9">
        <f t="shared" si="56"/>
        <v>582.74583333333328</v>
      </c>
      <c r="N139" s="9">
        <f t="shared" si="54"/>
        <v>582.74583333333328</v>
      </c>
      <c r="O139" s="9">
        <f t="shared" si="54"/>
        <v>582.74583333333328</v>
      </c>
      <c r="P139" s="9">
        <f t="shared" si="54"/>
        <v>582.74583333333328</v>
      </c>
      <c r="Q139" s="9">
        <f t="shared" si="54"/>
        <v>582.74583333333328</v>
      </c>
      <c r="R139" s="9">
        <f t="shared" si="54"/>
        <v>582.74583333333328</v>
      </c>
      <c r="S139" s="9">
        <f t="shared" si="54"/>
        <v>582.74583333333328</v>
      </c>
      <c r="T139" s="9">
        <f t="shared" si="54"/>
        <v>582.74583333333328</v>
      </c>
      <c r="U139" s="9">
        <f t="shared" si="54"/>
        <v>582.74583333333328</v>
      </c>
      <c r="V139" s="9">
        <f t="shared" si="54"/>
        <v>582.74583333333328</v>
      </c>
    </row>
    <row r="140" spans="1:25" ht="21" customHeight="1" x14ac:dyDescent="0.15">
      <c r="A140" s="214"/>
      <c r="B140" s="219"/>
      <c r="C140" s="216"/>
      <c r="D140" s="216"/>
      <c r="E140" s="216"/>
      <c r="F140" s="219"/>
      <c r="G140" s="220"/>
      <c r="H140" s="7">
        <v>2231</v>
      </c>
      <c r="I140" s="31" t="s">
        <v>111</v>
      </c>
      <c r="J140" s="9">
        <v>2349.7199999999998</v>
      </c>
      <c r="K140" s="9">
        <f t="shared" si="55"/>
        <v>195.80999999999997</v>
      </c>
      <c r="L140" s="9">
        <f t="shared" si="56"/>
        <v>195.80999999999997</v>
      </c>
      <c r="M140" s="9">
        <f t="shared" si="56"/>
        <v>195.80999999999997</v>
      </c>
      <c r="N140" s="9">
        <f t="shared" si="54"/>
        <v>195.80999999999997</v>
      </c>
      <c r="O140" s="9">
        <f t="shared" si="54"/>
        <v>195.80999999999997</v>
      </c>
      <c r="P140" s="9">
        <f t="shared" si="54"/>
        <v>195.80999999999997</v>
      </c>
      <c r="Q140" s="9">
        <f t="shared" si="54"/>
        <v>195.80999999999997</v>
      </c>
      <c r="R140" s="9">
        <f t="shared" si="54"/>
        <v>195.80999999999997</v>
      </c>
      <c r="S140" s="9">
        <f t="shared" si="54"/>
        <v>195.80999999999997</v>
      </c>
      <c r="T140" s="9">
        <f t="shared" si="54"/>
        <v>195.80999999999997</v>
      </c>
      <c r="U140" s="9">
        <f t="shared" si="54"/>
        <v>195.80999999999997</v>
      </c>
      <c r="V140" s="9">
        <f t="shared" si="54"/>
        <v>195.80999999999997</v>
      </c>
    </row>
    <row r="141" spans="1:25" ht="21" customHeight="1" x14ac:dyDescent="0.15">
      <c r="A141" s="214"/>
      <c r="B141" s="219"/>
      <c r="C141" s="216"/>
      <c r="D141" s="216"/>
      <c r="E141" s="216"/>
      <c r="F141" s="219"/>
      <c r="G141" s="220"/>
      <c r="H141" s="7">
        <v>2461</v>
      </c>
      <c r="I141" s="31" t="s">
        <v>55</v>
      </c>
      <c r="J141" s="9">
        <v>6995.9</v>
      </c>
      <c r="K141" s="9">
        <f t="shared" si="55"/>
        <v>582.99166666666667</v>
      </c>
      <c r="L141" s="9">
        <f t="shared" si="56"/>
        <v>582.99166666666667</v>
      </c>
      <c r="M141" s="9">
        <f t="shared" si="56"/>
        <v>582.99166666666667</v>
      </c>
      <c r="N141" s="9">
        <f t="shared" si="54"/>
        <v>582.99166666666667</v>
      </c>
      <c r="O141" s="9">
        <f t="shared" si="54"/>
        <v>582.99166666666667</v>
      </c>
      <c r="P141" s="9">
        <f t="shared" si="54"/>
        <v>582.99166666666667</v>
      </c>
      <c r="Q141" s="9">
        <f t="shared" si="54"/>
        <v>582.99166666666667</v>
      </c>
      <c r="R141" s="9">
        <f t="shared" si="54"/>
        <v>582.99166666666667</v>
      </c>
      <c r="S141" s="9">
        <f t="shared" si="54"/>
        <v>582.99166666666667</v>
      </c>
      <c r="T141" s="9">
        <f t="shared" si="54"/>
        <v>582.99166666666667</v>
      </c>
      <c r="U141" s="9">
        <f t="shared" si="54"/>
        <v>582.99166666666667</v>
      </c>
      <c r="V141" s="9">
        <f t="shared" si="54"/>
        <v>582.99166666666667</v>
      </c>
    </row>
    <row r="142" spans="1:25" ht="21" customHeight="1" x14ac:dyDescent="0.15">
      <c r="A142" s="214"/>
      <c r="B142" s="219"/>
      <c r="C142" s="216"/>
      <c r="D142" s="216"/>
      <c r="E142" s="216"/>
      <c r="F142" s="219"/>
      <c r="G142" s="220"/>
      <c r="H142" s="7">
        <v>2491</v>
      </c>
      <c r="I142" s="31" t="s">
        <v>46</v>
      </c>
      <c r="J142" s="9">
        <v>9985.08</v>
      </c>
      <c r="K142" s="9">
        <f t="shared" si="55"/>
        <v>832.09</v>
      </c>
      <c r="L142" s="9">
        <f t="shared" si="56"/>
        <v>832.09</v>
      </c>
      <c r="M142" s="9">
        <f t="shared" si="56"/>
        <v>832.09</v>
      </c>
      <c r="N142" s="9">
        <f t="shared" si="56"/>
        <v>832.09</v>
      </c>
      <c r="O142" s="9">
        <f t="shared" si="56"/>
        <v>832.09</v>
      </c>
      <c r="P142" s="9">
        <f t="shared" si="56"/>
        <v>832.09</v>
      </c>
      <c r="Q142" s="9">
        <f t="shared" si="56"/>
        <v>832.09</v>
      </c>
      <c r="R142" s="9">
        <f t="shared" si="56"/>
        <v>832.09</v>
      </c>
      <c r="S142" s="9">
        <f t="shared" si="56"/>
        <v>832.09</v>
      </c>
      <c r="T142" s="9">
        <f t="shared" si="56"/>
        <v>832.09</v>
      </c>
      <c r="U142" s="9">
        <f t="shared" si="56"/>
        <v>832.09</v>
      </c>
      <c r="V142" s="9">
        <f t="shared" si="56"/>
        <v>832.09</v>
      </c>
    </row>
    <row r="143" spans="1:25" ht="21" customHeight="1" x14ac:dyDescent="0.15">
      <c r="A143" s="214"/>
      <c r="B143" s="219"/>
      <c r="C143" s="216"/>
      <c r="D143" s="216"/>
      <c r="E143" s="216"/>
      <c r="F143" s="219"/>
      <c r="G143" s="220"/>
      <c r="H143" s="7">
        <v>2511</v>
      </c>
      <c r="I143" s="31" t="s">
        <v>77</v>
      </c>
      <c r="J143" s="9">
        <v>4599.76</v>
      </c>
      <c r="K143" s="9">
        <f t="shared" si="55"/>
        <v>383.31333333333333</v>
      </c>
      <c r="L143" s="9">
        <f t="shared" si="56"/>
        <v>383.31333333333333</v>
      </c>
      <c r="M143" s="9">
        <f t="shared" si="56"/>
        <v>383.31333333333333</v>
      </c>
      <c r="N143" s="9">
        <f t="shared" si="56"/>
        <v>383.31333333333333</v>
      </c>
      <c r="O143" s="9">
        <f t="shared" si="56"/>
        <v>383.31333333333333</v>
      </c>
      <c r="P143" s="9">
        <f t="shared" si="56"/>
        <v>383.31333333333333</v>
      </c>
      <c r="Q143" s="9">
        <f t="shared" si="56"/>
        <v>383.31333333333333</v>
      </c>
      <c r="R143" s="9">
        <f t="shared" si="56"/>
        <v>383.31333333333333</v>
      </c>
      <c r="S143" s="9">
        <f t="shared" si="56"/>
        <v>383.31333333333333</v>
      </c>
      <c r="T143" s="9">
        <f t="shared" si="56"/>
        <v>383.31333333333333</v>
      </c>
      <c r="U143" s="9">
        <f t="shared" si="56"/>
        <v>383.31333333333333</v>
      </c>
      <c r="V143" s="9">
        <f t="shared" si="56"/>
        <v>383.31333333333333</v>
      </c>
    </row>
    <row r="144" spans="1:25" ht="21" customHeight="1" x14ac:dyDescent="0.15">
      <c r="A144" s="214"/>
      <c r="B144" s="219"/>
      <c r="C144" s="216"/>
      <c r="D144" s="216"/>
      <c r="E144" s="216"/>
      <c r="F144" s="219"/>
      <c r="G144" s="220"/>
      <c r="H144" s="7">
        <v>3361</v>
      </c>
      <c r="I144" s="31" t="s">
        <v>29</v>
      </c>
      <c r="J144" s="9">
        <v>1789.2</v>
      </c>
      <c r="K144" s="9">
        <f t="shared" si="55"/>
        <v>149.1</v>
      </c>
      <c r="L144" s="9">
        <f t="shared" si="56"/>
        <v>149.1</v>
      </c>
      <c r="M144" s="9">
        <f t="shared" si="56"/>
        <v>149.1</v>
      </c>
      <c r="N144" s="9">
        <f t="shared" si="56"/>
        <v>149.1</v>
      </c>
      <c r="O144" s="9">
        <f t="shared" si="56"/>
        <v>149.1</v>
      </c>
      <c r="P144" s="9">
        <f t="shared" si="56"/>
        <v>149.1</v>
      </c>
      <c r="Q144" s="9">
        <f t="shared" si="56"/>
        <v>149.1</v>
      </c>
      <c r="R144" s="9">
        <f t="shared" si="56"/>
        <v>149.1</v>
      </c>
      <c r="S144" s="9">
        <f t="shared" si="56"/>
        <v>149.1</v>
      </c>
      <c r="T144" s="9">
        <f t="shared" si="56"/>
        <v>149.1</v>
      </c>
      <c r="U144" s="9">
        <f t="shared" si="56"/>
        <v>149.1</v>
      </c>
      <c r="V144" s="9">
        <f t="shared" si="56"/>
        <v>149.1</v>
      </c>
    </row>
    <row r="145" spans="1:26" ht="21" customHeight="1" x14ac:dyDescent="0.15">
      <c r="A145" s="214"/>
      <c r="B145" s="219"/>
      <c r="C145" s="216"/>
      <c r="D145" s="216"/>
      <c r="E145" s="216"/>
      <c r="F145" s="219"/>
      <c r="G145" s="220"/>
      <c r="H145" s="7">
        <v>3581</v>
      </c>
      <c r="I145" s="31" t="s">
        <v>123</v>
      </c>
      <c r="J145" s="9">
        <v>2784.7</v>
      </c>
      <c r="K145" s="9">
        <f t="shared" si="55"/>
        <v>232.05833333333331</v>
      </c>
      <c r="L145" s="9">
        <f t="shared" si="56"/>
        <v>232.05833333333331</v>
      </c>
      <c r="M145" s="9">
        <f t="shared" si="56"/>
        <v>232.05833333333331</v>
      </c>
      <c r="N145" s="9">
        <f t="shared" si="56"/>
        <v>232.05833333333331</v>
      </c>
      <c r="O145" s="9">
        <f t="shared" si="56"/>
        <v>232.05833333333331</v>
      </c>
      <c r="P145" s="9">
        <f t="shared" si="56"/>
        <v>232.05833333333331</v>
      </c>
      <c r="Q145" s="9">
        <f t="shared" si="56"/>
        <v>232.05833333333331</v>
      </c>
      <c r="R145" s="9">
        <f t="shared" si="56"/>
        <v>232.05833333333331</v>
      </c>
      <c r="S145" s="9">
        <f t="shared" si="56"/>
        <v>232.05833333333331</v>
      </c>
      <c r="T145" s="9">
        <f t="shared" si="56"/>
        <v>232.05833333333331</v>
      </c>
      <c r="U145" s="9">
        <f t="shared" si="56"/>
        <v>232.05833333333331</v>
      </c>
      <c r="V145" s="9">
        <f t="shared" si="56"/>
        <v>232.05833333333331</v>
      </c>
    </row>
    <row r="146" spans="1:26" ht="21" customHeight="1" x14ac:dyDescent="0.15">
      <c r="A146" s="214"/>
      <c r="B146" s="219"/>
      <c r="C146" s="216"/>
      <c r="D146" s="216"/>
      <c r="E146" s="216"/>
      <c r="F146" s="219"/>
      <c r="G146" s="220"/>
      <c r="H146" s="7">
        <v>2911</v>
      </c>
      <c r="I146" s="31" t="s">
        <v>124</v>
      </c>
      <c r="J146" s="9">
        <v>997.19</v>
      </c>
      <c r="K146" s="9">
        <f t="shared" si="55"/>
        <v>83.099166666666676</v>
      </c>
      <c r="L146" s="9">
        <f t="shared" si="56"/>
        <v>83.099166666666676</v>
      </c>
      <c r="M146" s="9">
        <f t="shared" si="56"/>
        <v>83.099166666666676</v>
      </c>
      <c r="N146" s="9">
        <f t="shared" si="56"/>
        <v>83.099166666666676</v>
      </c>
      <c r="O146" s="9">
        <f t="shared" si="56"/>
        <v>83.099166666666676</v>
      </c>
      <c r="P146" s="9">
        <f t="shared" si="56"/>
        <v>83.099166666666676</v>
      </c>
      <c r="Q146" s="9">
        <f t="shared" si="56"/>
        <v>83.099166666666676</v>
      </c>
      <c r="R146" s="9">
        <f t="shared" si="56"/>
        <v>83.099166666666676</v>
      </c>
      <c r="S146" s="9">
        <f t="shared" si="56"/>
        <v>83.099166666666676</v>
      </c>
      <c r="T146" s="9">
        <f t="shared" si="56"/>
        <v>83.099166666666676</v>
      </c>
      <c r="U146" s="9">
        <f t="shared" si="56"/>
        <v>83.099166666666676</v>
      </c>
      <c r="V146" s="9">
        <f t="shared" si="56"/>
        <v>83.099166666666676</v>
      </c>
      <c r="X146" s="51"/>
      <c r="Y146" s="51"/>
    </row>
    <row r="147" spans="1:26" ht="21" customHeight="1" x14ac:dyDescent="0.15">
      <c r="A147" s="207" t="s">
        <v>34</v>
      </c>
      <c r="B147" s="208"/>
      <c r="C147" s="208"/>
      <c r="D147" s="208"/>
      <c r="E147" s="208"/>
      <c r="F147" s="208"/>
      <c r="G147" s="208"/>
      <c r="H147" s="208"/>
      <c r="I147" s="209"/>
      <c r="J147" s="64">
        <f t="shared" ref="J147:V147" si="57">SUM(J138:J146)</f>
        <v>42649.329999999994</v>
      </c>
      <c r="K147" s="40">
        <f t="shared" si="57"/>
        <v>3554.1108333333336</v>
      </c>
      <c r="L147" s="40">
        <f t="shared" si="57"/>
        <v>3554.1108333333336</v>
      </c>
      <c r="M147" s="40">
        <f t="shared" si="57"/>
        <v>3554.1108333333336</v>
      </c>
      <c r="N147" s="40">
        <f t="shared" si="57"/>
        <v>3554.1108333333336</v>
      </c>
      <c r="O147" s="40">
        <f t="shared" si="57"/>
        <v>3554.1108333333336</v>
      </c>
      <c r="P147" s="40">
        <f t="shared" si="57"/>
        <v>3554.1108333333336</v>
      </c>
      <c r="Q147" s="40">
        <f t="shared" si="57"/>
        <v>3554.1108333333336</v>
      </c>
      <c r="R147" s="40">
        <f t="shared" si="57"/>
        <v>3554.1108333333336</v>
      </c>
      <c r="S147" s="40">
        <f t="shared" si="57"/>
        <v>3554.1108333333336</v>
      </c>
      <c r="T147" s="40">
        <f t="shared" si="57"/>
        <v>3554.1108333333336</v>
      </c>
      <c r="U147" s="40">
        <f t="shared" si="57"/>
        <v>3554.1108333333336</v>
      </c>
      <c r="V147" s="40">
        <f t="shared" si="57"/>
        <v>3554.1108333333336</v>
      </c>
    </row>
    <row r="148" spans="1:26" ht="57.75" customHeight="1" x14ac:dyDescent="0.15">
      <c r="A148" s="12">
        <v>1</v>
      </c>
      <c r="B148" s="49" t="s">
        <v>20</v>
      </c>
      <c r="C148" s="4" t="s">
        <v>125</v>
      </c>
      <c r="D148" s="4" t="s">
        <v>126</v>
      </c>
      <c r="E148" s="4">
        <v>407</v>
      </c>
      <c r="F148" s="50" t="s">
        <v>118</v>
      </c>
      <c r="G148" s="48" t="s">
        <v>24</v>
      </c>
      <c r="H148" s="7">
        <v>3751</v>
      </c>
      <c r="I148" s="31" t="s">
        <v>32</v>
      </c>
      <c r="J148" s="9">
        <v>8460</v>
      </c>
      <c r="K148" s="9">
        <f t="shared" ref="K148" si="58">J148/12</f>
        <v>705</v>
      </c>
      <c r="L148" s="9">
        <f>K148</f>
        <v>705</v>
      </c>
      <c r="M148" s="9">
        <f t="shared" ref="M148:V148" si="59">L148</f>
        <v>705</v>
      </c>
      <c r="N148" s="9">
        <f t="shared" si="59"/>
        <v>705</v>
      </c>
      <c r="O148" s="9">
        <f t="shared" si="59"/>
        <v>705</v>
      </c>
      <c r="P148" s="9">
        <f t="shared" si="59"/>
        <v>705</v>
      </c>
      <c r="Q148" s="9">
        <f t="shared" si="59"/>
        <v>705</v>
      </c>
      <c r="R148" s="9">
        <f t="shared" si="59"/>
        <v>705</v>
      </c>
      <c r="S148" s="9">
        <f t="shared" si="59"/>
        <v>705</v>
      </c>
      <c r="T148" s="9">
        <f t="shared" si="59"/>
        <v>705</v>
      </c>
      <c r="U148" s="9">
        <f t="shared" si="59"/>
        <v>705</v>
      </c>
      <c r="V148" s="9">
        <f t="shared" si="59"/>
        <v>705</v>
      </c>
      <c r="Y148" s="51"/>
    </row>
    <row r="149" spans="1:26" ht="21" customHeight="1" x14ac:dyDescent="0.15">
      <c r="A149" s="207" t="s">
        <v>34</v>
      </c>
      <c r="B149" s="208"/>
      <c r="C149" s="208"/>
      <c r="D149" s="208"/>
      <c r="E149" s="208"/>
      <c r="F149" s="208"/>
      <c r="G149" s="208"/>
      <c r="H149" s="208"/>
      <c r="I149" s="209"/>
      <c r="J149" s="64">
        <f t="shared" ref="J149:V149" si="60">SUM(J148:J148)</f>
        <v>8460</v>
      </c>
      <c r="K149" s="40">
        <f t="shared" si="60"/>
        <v>705</v>
      </c>
      <c r="L149" s="40">
        <f t="shared" si="60"/>
        <v>705</v>
      </c>
      <c r="M149" s="40">
        <f t="shared" si="60"/>
        <v>705</v>
      </c>
      <c r="N149" s="40">
        <f t="shared" si="60"/>
        <v>705</v>
      </c>
      <c r="O149" s="40">
        <f t="shared" si="60"/>
        <v>705</v>
      </c>
      <c r="P149" s="40">
        <f t="shared" si="60"/>
        <v>705</v>
      </c>
      <c r="Q149" s="40">
        <f t="shared" si="60"/>
        <v>705</v>
      </c>
      <c r="R149" s="40">
        <f t="shared" si="60"/>
        <v>705</v>
      </c>
      <c r="S149" s="40">
        <f t="shared" si="60"/>
        <v>705</v>
      </c>
      <c r="T149" s="40">
        <f t="shared" si="60"/>
        <v>705</v>
      </c>
      <c r="U149" s="40">
        <f t="shared" si="60"/>
        <v>705</v>
      </c>
      <c r="V149" s="40">
        <f t="shared" si="60"/>
        <v>705</v>
      </c>
    </row>
    <row r="150" spans="1:26" s="16" customFormat="1" ht="17.25" customHeight="1" x14ac:dyDescent="0.15">
      <c r="A150" s="214">
        <v>1</v>
      </c>
      <c r="B150" s="215" t="s">
        <v>20</v>
      </c>
      <c r="C150" s="216" t="s">
        <v>127</v>
      </c>
      <c r="D150" s="216" t="s">
        <v>128</v>
      </c>
      <c r="E150" s="216">
        <v>401</v>
      </c>
      <c r="F150" s="215" t="s">
        <v>129</v>
      </c>
      <c r="G150" s="217" t="s">
        <v>24</v>
      </c>
      <c r="H150" s="7">
        <v>2611</v>
      </c>
      <c r="I150" s="31" t="s">
        <v>30</v>
      </c>
      <c r="J150" s="9">
        <v>3357.15</v>
      </c>
      <c r="K150" s="9">
        <f t="shared" ref="K150:K155" si="61">J150/12</f>
        <v>279.76249999999999</v>
      </c>
      <c r="L150" s="9">
        <f>K150</f>
        <v>279.76249999999999</v>
      </c>
      <c r="M150" s="9">
        <f t="shared" ref="M150:V150" si="62">L150</f>
        <v>279.76249999999999</v>
      </c>
      <c r="N150" s="9">
        <f t="shared" si="62"/>
        <v>279.76249999999999</v>
      </c>
      <c r="O150" s="9">
        <f t="shared" si="62"/>
        <v>279.76249999999999</v>
      </c>
      <c r="P150" s="9">
        <f t="shared" si="62"/>
        <v>279.76249999999999</v>
      </c>
      <c r="Q150" s="9">
        <f t="shared" si="62"/>
        <v>279.76249999999999</v>
      </c>
      <c r="R150" s="9">
        <f t="shared" si="62"/>
        <v>279.76249999999999</v>
      </c>
      <c r="S150" s="9">
        <f t="shared" si="62"/>
        <v>279.76249999999999</v>
      </c>
      <c r="T150" s="9">
        <f t="shared" si="62"/>
        <v>279.76249999999999</v>
      </c>
      <c r="U150" s="9">
        <f t="shared" si="62"/>
        <v>279.76249999999999</v>
      </c>
      <c r="V150" s="9">
        <f t="shared" si="62"/>
        <v>279.76249999999999</v>
      </c>
    </row>
    <row r="151" spans="1:26" s="16" customFormat="1" ht="17.25" customHeight="1" x14ac:dyDescent="0.15">
      <c r="A151" s="214"/>
      <c r="B151" s="215"/>
      <c r="C151" s="216"/>
      <c r="D151" s="216"/>
      <c r="E151" s="216"/>
      <c r="F151" s="215"/>
      <c r="G151" s="217"/>
      <c r="H151" s="7">
        <v>2111</v>
      </c>
      <c r="I151" s="31" t="s">
        <v>62</v>
      </c>
      <c r="J151" s="9">
        <v>3077.63</v>
      </c>
      <c r="K151" s="9">
        <f t="shared" si="61"/>
        <v>256.46916666666669</v>
      </c>
      <c r="L151" s="9">
        <f t="shared" ref="L151:V155" si="63">K151</f>
        <v>256.46916666666669</v>
      </c>
      <c r="M151" s="9">
        <f t="shared" si="63"/>
        <v>256.46916666666669</v>
      </c>
      <c r="N151" s="9">
        <f t="shared" si="63"/>
        <v>256.46916666666669</v>
      </c>
      <c r="O151" s="9">
        <f t="shared" si="63"/>
        <v>256.46916666666669</v>
      </c>
      <c r="P151" s="9">
        <f t="shared" si="63"/>
        <v>256.46916666666669</v>
      </c>
      <c r="Q151" s="9">
        <f t="shared" si="63"/>
        <v>256.46916666666669</v>
      </c>
      <c r="R151" s="9">
        <f t="shared" si="63"/>
        <v>256.46916666666669</v>
      </c>
      <c r="S151" s="9">
        <f t="shared" si="63"/>
        <v>256.46916666666669</v>
      </c>
      <c r="T151" s="9">
        <f t="shared" si="63"/>
        <v>256.46916666666669</v>
      </c>
      <c r="U151" s="9">
        <f t="shared" si="63"/>
        <v>256.46916666666669</v>
      </c>
      <c r="V151" s="9">
        <f t="shared" si="63"/>
        <v>256.46916666666669</v>
      </c>
    </row>
    <row r="152" spans="1:26" s="16" customFormat="1" ht="17.25" customHeight="1" x14ac:dyDescent="0.15">
      <c r="A152" s="214"/>
      <c r="B152" s="215"/>
      <c r="C152" s="216"/>
      <c r="D152" s="216"/>
      <c r="E152" s="216"/>
      <c r="F152" s="215"/>
      <c r="G152" s="217"/>
      <c r="H152" s="7">
        <v>2141</v>
      </c>
      <c r="I152" s="31" t="s">
        <v>130</v>
      </c>
      <c r="J152" s="9">
        <v>1930.52</v>
      </c>
      <c r="K152" s="9">
        <f t="shared" si="61"/>
        <v>160.87666666666667</v>
      </c>
      <c r="L152" s="9">
        <f t="shared" si="63"/>
        <v>160.87666666666667</v>
      </c>
      <c r="M152" s="9">
        <f t="shared" si="63"/>
        <v>160.87666666666667</v>
      </c>
      <c r="N152" s="9">
        <f t="shared" si="63"/>
        <v>160.87666666666667</v>
      </c>
      <c r="O152" s="9">
        <f t="shared" si="63"/>
        <v>160.87666666666667</v>
      </c>
      <c r="P152" s="9">
        <f t="shared" si="63"/>
        <v>160.87666666666667</v>
      </c>
      <c r="Q152" s="9">
        <f t="shared" si="63"/>
        <v>160.87666666666667</v>
      </c>
      <c r="R152" s="9">
        <f t="shared" si="63"/>
        <v>160.87666666666667</v>
      </c>
      <c r="S152" s="9">
        <f t="shared" si="63"/>
        <v>160.87666666666667</v>
      </c>
      <c r="T152" s="9">
        <f t="shared" si="63"/>
        <v>160.87666666666667</v>
      </c>
      <c r="U152" s="9">
        <f t="shared" si="63"/>
        <v>160.87666666666667</v>
      </c>
      <c r="V152" s="9">
        <f t="shared" si="63"/>
        <v>160.87666666666667</v>
      </c>
    </row>
    <row r="153" spans="1:26" s="16" customFormat="1" ht="17.25" customHeight="1" x14ac:dyDescent="0.15">
      <c r="A153" s="214"/>
      <c r="B153" s="215"/>
      <c r="C153" s="216"/>
      <c r="D153" s="216"/>
      <c r="E153" s="216"/>
      <c r="F153" s="215"/>
      <c r="G153" s="217"/>
      <c r="H153" s="7">
        <v>2161</v>
      </c>
      <c r="I153" s="31" t="s">
        <v>64</v>
      </c>
      <c r="J153" s="9">
        <v>15274.12</v>
      </c>
      <c r="K153" s="9">
        <f t="shared" si="61"/>
        <v>1272.8433333333335</v>
      </c>
      <c r="L153" s="9">
        <f t="shared" si="63"/>
        <v>1272.8433333333335</v>
      </c>
      <c r="M153" s="9">
        <f t="shared" si="63"/>
        <v>1272.8433333333335</v>
      </c>
      <c r="N153" s="9">
        <f t="shared" si="63"/>
        <v>1272.8433333333335</v>
      </c>
      <c r="O153" s="9">
        <f t="shared" si="63"/>
        <v>1272.8433333333335</v>
      </c>
      <c r="P153" s="9">
        <f t="shared" si="63"/>
        <v>1272.8433333333335</v>
      </c>
      <c r="Q153" s="9">
        <f t="shared" si="63"/>
        <v>1272.8433333333335</v>
      </c>
      <c r="R153" s="9">
        <f t="shared" si="63"/>
        <v>1272.8433333333335</v>
      </c>
      <c r="S153" s="9">
        <f t="shared" si="63"/>
        <v>1272.8433333333335</v>
      </c>
      <c r="T153" s="9">
        <f t="shared" si="63"/>
        <v>1272.8433333333335</v>
      </c>
      <c r="U153" s="9">
        <f t="shared" si="63"/>
        <v>1272.8433333333335</v>
      </c>
      <c r="V153" s="9">
        <f t="shared" si="63"/>
        <v>1272.8433333333335</v>
      </c>
    </row>
    <row r="154" spans="1:26" s="16" customFormat="1" ht="15.75" customHeight="1" x14ac:dyDescent="0.15">
      <c r="A154" s="214"/>
      <c r="B154" s="215"/>
      <c r="C154" s="216"/>
      <c r="D154" s="216"/>
      <c r="E154" s="216"/>
      <c r="F154" s="215"/>
      <c r="G154" s="217"/>
      <c r="H154" s="7">
        <v>3361</v>
      </c>
      <c r="I154" s="31" t="s">
        <v>131</v>
      </c>
      <c r="J154" s="9">
        <v>593.14</v>
      </c>
      <c r="K154" s="9">
        <f t="shared" si="61"/>
        <v>49.428333333333335</v>
      </c>
      <c r="L154" s="9">
        <f t="shared" si="63"/>
        <v>49.428333333333335</v>
      </c>
      <c r="M154" s="9">
        <f t="shared" si="63"/>
        <v>49.428333333333335</v>
      </c>
      <c r="N154" s="9">
        <f t="shared" si="63"/>
        <v>49.428333333333335</v>
      </c>
      <c r="O154" s="9">
        <f t="shared" si="63"/>
        <v>49.428333333333335</v>
      </c>
      <c r="P154" s="9">
        <f t="shared" si="63"/>
        <v>49.428333333333335</v>
      </c>
      <c r="Q154" s="9">
        <f t="shared" si="63"/>
        <v>49.428333333333335</v>
      </c>
      <c r="R154" s="9">
        <f t="shared" si="63"/>
        <v>49.428333333333335</v>
      </c>
      <c r="S154" s="9">
        <f t="shared" si="63"/>
        <v>49.428333333333335</v>
      </c>
      <c r="T154" s="9">
        <f t="shared" si="63"/>
        <v>49.428333333333335</v>
      </c>
      <c r="U154" s="9">
        <f t="shared" si="63"/>
        <v>49.428333333333335</v>
      </c>
      <c r="V154" s="9">
        <f t="shared" si="63"/>
        <v>49.428333333333335</v>
      </c>
      <c r="X154" s="52"/>
      <c r="Y154" s="52"/>
    </row>
    <row r="155" spans="1:26" s="16" customFormat="1" ht="15.75" customHeight="1" x14ac:dyDescent="0.15">
      <c r="A155" s="214"/>
      <c r="B155" s="215"/>
      <c r="C155" s="216"/>
      <c r="D155" s="216"/>
      <c r="E155" s="216"/>
      <c r="F155" s="215"/>
      <c r="G155" s="217"/>
      <c r="H155" s="7">
        <v>3992</v>
      </c>
      <c r="I155" s="31" t="s">
        <v>132</v>
      </c>
      <c r="J155" s="9">
        <v>2987.17</v>
      </c>
      <c r="K155" s="9">
        <f t="shared" si="61"/>
        <v>248.93083333333334</v>
      </c>
      <c r="L155" s="9">
        <f t="shared" si="63"/>
        <v>248.93083333333334</v>
      </c>
      <c r="M155" s="9">
        <f t="shared" si="63"/>
        <v>248.93083333333334</v>
      </c>
      <c r="N155" s="9">
        <f t="shared" si="63"/>
        <v>248.93083333333334</v>
      </c>
      <c r="O155" s="9">
        <f t="shared" si="63"/>
        <v>248.93083333333334</v>
      </c>
      <c r="P155" s="9">
        <f t="shared" si="63"/>
        <v>248.93083333333334</v>
      </c>
      <c r="Q155" s="9">
        <f t="shared" si="63"/>
        <v>248.93083333333334</v>
      </c>
      <c r="R155" s="9">
        <f t="shared" si="63"/>
        <v>248.93083333333334</v>
      </c>
      <c r="S155" s="9">
        <f t="shared" si="63"/>
        <v>248.93083333333334</v>
      </c>
      <c r="T155" s="9">
        <f t="shared" si="63"/>
        <v>248.93083333333334</v>
      </c>
      <c r="U155" s="9">
        <f t="shared" si="63"/>
        <v>248.93083333333334</v>
      </c>
      <c r="V155" s="9">
        <f t="shared" si="63"/>
        <v>248.93083333333334</v>
      </c>
    </row>
    <row r="156" spans="1:26" s="16" customFormat="1" ht="21" customHeight="1" x14ac:dyDescent="0.15">
      <c r="A156" s="207" t="s">
        <v>34</v>
      </c>
      <c r="B156" s="208"/>
      <c r="C156" s="208"/>
      <c r="D156" s="208"/>
      <c r="E156" s="208"/>
      <c r="F156" s="208"/>
      <c r="G156" s="208"/>
      <c r="H156" s="208"/>
      <c r="I156" s="209"/>
      <c r="J156" s="64">
        <f t="shared" ref="J156:V156" si="64">SUM(J150:J155)</f>
        <v>27219.730000000003</v>
      </c>
      <c r="K156" s="40">
        <f t="shared" si="64"/>
        <v>2268.3108333333334</v>
      </c>
      <c r="L156" s="40">
        <f t="shared" si="64"/>
        <v>2268.3108333333334</v>
      </c>
      <c r="M156" s="40">
        <f t="shared" si="64"/>
        <v>2268.3108333333334</v>
      </c>
      <c r="N156" s="40">
        <f t="shared" si="64"/>
        <v>2268.3108333333334</v>
      </c>
      <c r="O156" s="40">
        <f t="shared" si="64"/>
        <v>2268.3108333333334</v>
      </c>
      <c r="P156" s="40">
        <f t="shared" si="64"/>
        <v>2268.3108333333334</v>
      </c>
      <c r="Q156" s="40">
        <f t="shared" si="64"/>
        <v>2268.3108333333334</v>
      </c>
      <c r="R156" s="40">
        <f t="shared" si="64"/>
        <v>2268.3108333333334</v>
      </c>
      <c r="S156" s="40">
        <f t="shared" si="64"/>
        <v>2268.3108333333334</v>
      </c>
      <c r="T156" s="40">
        <f t="shared" si="64"/>
        <v>2268.3108333333334</v>
      </c>
      <c r="U156" s="40">
        <f t="shared" si="64"/>
        <v>2268.3108333333334</v>
      </c>
      <c r="V156" s="40">
        <f t="shared" si="64"/>
        <v>2268.3108333333334</v>
      </c>
    </row>
    <row r="157" spans="1:26" s="16" customFormat="1" ht="26.25" customHeight="1" x14ac:dyDescent="0.2">
      <c r="A157" s="210" t="s">
        <v>147</v>
      </c>
      <c r="B157" s="211"/>
      <c r="C157" s="211"/>
      <c r="D157" s="211"/>
      <c r="E157" s="211"/>
      <c r="F157" s="211"/>
      <c r="G157" s="211"/>
      <c r="H157" s="211"/>
      <c r="I157" s="212"/>
      <c r="J157" s="41">
        <f t="shared" ref="J157:V157" si="65">SUM(J18+J26+J36+J42+J78+J82+J88+J96+J102+J107+J112+J120+J124+J137+J147+J149+J156)</f>
        <v>7200000</v>
      </c>
      <c r="K157" s="41">
        <f t="shared" si="65"/>
        <v>600000</v>
      </c>
      <c r="L157" s="41">
        <f t="shared" si="65"/>
        <v>600000</v>
      </c>
      <c r="M157" s="41">
        <f t="shared" si="65"/>
        <v>600000</v>
      </c>
      <c r="N157" s="41">
        <f t="shared" si="65"/>
        <v>600000</v>
      </c>
      <c r="O157" s="41">
        <f t="shared" si="65"/>
        <v>600000</v>
      </c>
      <c r="P157" s="41">
        <f t="shared" si="65"/>
        <v>600000</v>
      </c>
      <c r="Q157" s="41">
        <f t="shared" si="65"/>
        <v>600000</v>
      </c>
      <c r="R157" s="41">
        <f t="shared" si="65"/>
        <v>600000</v>
      </c>
      <c r="S157" s="41">
        <f t="shared" si="65"/>
        <v>600000</v>
      </c>
      <c r="T157" s="41">
        <f t="shared" si="65"/>
        <v>600000</v>
      </c>
      <c r="U157" s="41">
        <f t="shared" si="65"/>
        <v>600000</v>
      </c>
      <c r="V157" s="41">
        <f t="shared" si="65"/>
        <v>600000</v>
      </c>
    </row>
    <row r="158" spans="1:26" s="16" customFormat="1" ht="21" customHeight="1" x14ac:dyDescent="0.2">
      <c r="A158" s="46"/>
      <c r="B158" s="46"/>
      <c r="C158" s="46"/>
      <c r="D158" s="46"/>
      <c r="E158" s="46"/>
      <c r="F158" s="46"/>
      <c r="G158" s="46"/>
      <c r="H158" s="46"/>
      <c r="I158" s="46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52"/>
      <c r="Z158" s="52"/>
    </row>
    <row r="159" spans="1:26" s="16" customFormat="1" ht="21" customHeight="1" x14ac:dyDescent="0.2">
      <c r="A159" s="17"/>
      <c r="B159" s="18"/>
      <c r="C159" s="218" t="s">
        <v>133</v>
      </c>
      <c r="D159" s="218"/>
      <c r="E159" s="218"/>
      <c r="F159" s="218"/>
      <c r="G159" s="218"/>
      <c r="H159" s="218"/>
      <c r="I159" s="218"/>
      <c r="J159" s="218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X159" s="52"/>
    </row>
    <row r="160" spans="1:26" s="16" customFormat="1" ht="21" customHeight="1" x14ac:dyDescent="0.2">
      <c r="A160" s="20"/>
      <c r="C160" s="213"/>
      <c r="D160" s="213"/>
      <c r="E160" s="213"/>
      <c r="F160" s="213"/>
      <c r="G160" s="213"/>
      <c r="H160" s="43"/>
      <c r="I160" s="44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52"/>
      <c r="X160" s="52"/>
      <c r="Y160" s="52"/>
      <c r="Z160" s="52"/>
    </row>
    <row r="161" spans="1:22" s="16" customFormat="1" ht="22.5" customHeight="1" x14ac:dyDescent="0.2">
      <c r="A161" s="20"/>
      <c r="C161" s="213" t="s">
        <v>145</v>
      </c>
      <c r="D161" s="213"/>
      <c r="E161" s="213"/>
      <c r="F161" s="213"/>
      <c r="G161" s="213"/>
      <c r="H161" s="213"/>
      <c r="I161" s="213"/>
      <c r="J161" s="67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</row>
    <row r="162" spans="1:22" s="16" customFormat="1" ht="12" customHeight="1" x14ac:dyDescent="0.2">
      <c r="A162" s="20"/>
      <c r="C162" s="213" t="s">
        <v>146</v>
      </c>
      <c r="D162" s="213"/>
      <c r="E162" s="213"/>
      <c r="F162" s="213"/>
      <c r="G162" s="213"/>
      <c r="H162" s="213"/>
      <c r="I162" s="213"/>
      <c r="J162" s="213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</row>
    <row r="163" spans="1:22" s="16" customFormat="1" ht="16.5" customHeight="1" x14ac:dyDescent="0.2">
      <c r="A163" s="20"/>
      <c r="C163" s="45"/>
      <c r="D163" s="45"/>
      <c r="E163" s="45"/>
      <c r="F163" s="45"/>
      <c r="G163" s="45"/>
      <c r="H163" s="45"/>
      <c r="I163" s="55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</row>
    <row r="164" spans="1:22" s="16" customFormat="1" ht="21" customHeight="1" x14ac:dyDescent="0.15">
      <c r="A164" s="20"/>
      <c r="C164" s="22"/>
      <c r="D164" s="22"/>
      <c r="E164" s="22"/>
      <c r="F164" s="22"/>
      <c r="G164" s="22"/>
      <c r="H164" s="22"/>
      <c r="I164" s="56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</row>
    <row r="165" spans="1:22" s="16" customFormat="1" ht="21" customHeight="1" x14ac:dyDescent="0.15">
      <c r="A165" s="20"/>
      <c r="I165" s="34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</row>
    <row r="166" spans="1:22" s="16" customFormat="1" ht="21" customHeight="1" x14ac:dyDescent="0.15">
      <c r="A166" s="20"/>
      <c r="I166" s="34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</row>
    <row r="167" spans="1:22" s="16" customFormat="1" ht="21" customHeight="1" x14ac:dyDescent="0.15">
      <c r="A167" s="20"/>
      <c r="I167" s="34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</row>
    <row r="168" spans="1:22" s="16" customFormat="1" ht="21" customHeight="1" x14ac:dyDescent="0.15">
      <c r="A168" s="20"/>
      <c r="I168" s="34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</row>
    <row r="169" spans="1:22" s="16" customFormat="1" ht="21" customHeight="1" x14ac:dyDescent="0.15">
      <c r="A169" s="20"/>
      <c r="I169" s="34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</row>
    <row r="170" spans="1:22" s="16" customFormat="1" ht="21" customHeight="1" x14ac:dyDescent="0.15">
      <c r="A170" s="20"/>
      <c r="I170" s="34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</row>
    <row r="171" spans="1:22" s="16" customFormat="1" ht="21" customHeight="1" x14ac:dyDescent="0.15">
      <c r="A171" s="20"/>
      <c r="I171" s="34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</row>
    <row r="172" spans="1:22" s="16" customFormat="1" ht="21" customHeight="1" x14ac:dyDescent="0.15">
      <c r="A172" s="20"/>
      <c r="I172" s="34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</row>
    <row r="173" spans="1:22" s="16" customFormat="1" ht="21" customHeight="1" x14ac:dyDescent="0.15">
      <c r="A173" s="20"/>
      <c r="I173" s="34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</row>
    <row r="174" spans="1:22" s="16" customFormat="1" ht="21" customHeight="1" x14ac:dyDescent="0.15">
      <c r="A174" s="20"/>
      <c r="I174" s="34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</row>
    <row r="175" spans="1:22" s="16" customFormat="1" ht="21" customHeight="1" x14ac:dyDescent="0.15">
      <c r="A175" s="20"/>
      <c r="I175" s="34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</row>
    <row r="176" spans="1:22" s="16" customFormat="1" ht="21" customHeight="1" x14ac:dyDescent="0.15">
      <c r="A176" s="20"/>
      <c r="I176" s="34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</row>
    <row r="177" spans="1:22" s="16" customFormat="1" ht="21" customHeight="1" x14ac:dyDescent="0.15">
      <c r="A177" s="20"/>
      <c r="I177" s="34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</row>
    <row r="178" spans="1:22" s="16" customFormat="1" ht="21" customHeight="1" x14ac:dyDescent="0.15">
      <c r="A178" s="20"/>
      <c r="I178" s="34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</row>
    <row r="179" spans="1:22" s="16" customFormat="1" ht="21" customHeight="1" x14ac:dyDescent="0.15">
      <c r="A179" s="20"/>
      <c r="I179" s="34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</row>
    <row r="180" spans="1:22" ht="21" customHeight="1" x14ac:dyDescent="0.15">
      <c r="A180" s="20"/>
      <c r="B180" s="16"/>
      <c r="C180" s="16"/>
      <c r="D180" s="16"/>
      <c r="E180" s="16"/>
      <c r="F180" s="16"/>
      <c r="G180" s="16"/>
      <c r="H180" s="16"/>
      <c r="I180" s="34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</row>
    <row r="181" spans="1:22" ht="21" customHeight="1" x14ac:dyDescent="0.15">
      <c r="A181" s="20"/>
      <c r="B181" s="16"/>
      <c r="C181" s="16"/>
      <c r="D181" s="16"/>
      <c r="E181" s="16"/>
      <c r="F181" s="16"/>
      <c r="G181" s="16"/>
      <c r="H181" s="16"/>
      <c r="I181" s="34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</row>
    <row r="182" spans="1:22" ht="21" customHeight="1" x14ac:dyDescent="0.15">
      <c r="A182" s="20"/>
      <c r="B182" s="16"/>
      <c r="C182" s="16"/>
      <c r="D182" s="16"/>
      <c r="E182" s="16"/>
      <c r="F182" s="16"/>
      <c r="G182" s="16"/>
      <c r="H182" s="16"/>
      <c r="I182" s="34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</row>
    <row r="183" spans="1:22" ht="21" customHeight="1" x14ac:dyDescent="0.15">
      <c r="A183" s="20"/>
      <c r="B183" s="16"/>
      <c r="C183" s="16"/>
      <c r="D183" s="16"/>
      <c r="E183" s="16"/>
      <c r="F183" s="16"/>
      <c r="G183" s="16"/>
      <c r="H183" s="16"/>
      <c r="I183" s="34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</row>
    <row r="184" spans="1:22" ht="21" customHeight="1" x14ac:dyDescent="0.15">
      <c r="A184" s="20"/>
      <c r="B184" s="16"/>
      <c r="C184" s="16"/>
      <c r="D184" s="16"/>
      <c r="E184" s="16"/>
      <c r="F184" s="16"/>
      <c r="G184" s="16"/>
      <c r="H184" s="16"/>
      <c r="I184" s="34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</row>
    <row r="185" spans="1:22" ht="21" customHeight="1" x14ac:dyDescent="0.15">
      <c r="A185" s="20"/>
      <c r="B185" s="16"/>
      <c r="C185" s="16"/>
      <c r="D185" s="16"/>
      <c r="E185" s="16"/>
      <c r="F185" s="16"/>
      <c r="G185" s="16"/>
      <c r="H185" s="16"/>
      <c r="I185" s="34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</row>
    <row r="186" spans="1:22" ht="21" customHeight="1" x14ac:dyDescent="0.15">
      <c r="A186" s="20"/>
      <c r="B186" s="16"/>
      <c r="C186" s="16"/>
      <c r="D186" s="16"/>
      <c r="E186" s="16"/>
      <c r="F186" s="16"/>
      <c r="G186" s="16"/>
      <c r="H186" s="16"/>
      <c r="I186" s="34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</row>
    <row r="187" spans="1:22" ht="21" customHeight="1" x14ac:dyDescent="0.15">
      <c r="A187" s="20"/>
      <c r="B187" s="16"/>
      <c r="C187" s="16"/>
      <c r="D187" s="16"/>
      <c r="E187" s="16"/>
      <c r="F187" s="16"/>
      <c r="G187" s="16"/>
      <c r="H187" s="16"/>
      <c r="I187" s="34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</row>
    <row r="188" spans="1:22" ht="21" customHeight="1" x14ac:dyDescent="0.15">
      <c r="A188" s="23"/>
      <c r="B188" s="24"/>
      <c r="C188" s="24"/>
      <c r="D188" s="24"/>
      <c r="E188" s="24"/>
      <c r="F188" s="24"/>
      <c r="G188" s="24"/>
      <c r="H188" s="24"/>
      <c r="I188" s="3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</row>
    <row r="189" spans="1:22" ht="21" customHeight="1" x14ac:dyDescent="0.15">
      <c r="A189" s="26"/>
      <c r="B189" s="27"/>
      <c r="C189" s="27"/>
      <c r="D189" s="27"/>
      <c r="E189" s="27"/>
      <c r="F189" s="27"/>
      <c r="G189" s="27"/>
      <c r="H189" s="27"/>
      <c r="I189" s="36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</row>
    <row r="190" spans="1:22" ht="21" customHeight="1" x14ac:dyDescent="0.15">
      <c r="A190" s="26"/>
      <c r="B190" s="27"/>
      <c r="C190" s="27"/>
      <c r="D190" s="27"/>
      <c r="E190" s="27"/>
      <c r="F190" s="27"/>
      <c r="G190" s="27"/>
      <c r="H190" s="27"/>
      <c r="I190" s="36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</row>
    <row r="191" spans="1:22" ht="21" customHeight="1" x14ac:dyDescent="0.15">
      <c r="A191" s="26"/>
      <c r="B191" s="27"/>
      <c r="C191" s="27"/>
      <c r="D191" s="27"/>
      <c r="E191" s="27"/>
      <c r="F191" s="27"/>
      <c r="G191" s="27"/>
      <c r="H191" s="27"/>
      <c r="I191" s="36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</row>
    <row r="192" spans="1:22" ht="21" customHeight="1" x14ac:dyDescent="0.15">
      <c r="A192" s="26"/>
      <c r="B192" s="27"/>
      <c r="C192" s="27"/>
      <c r="D192" s="27"/>
      <c r="E192" s="27"/>
      <c r="F192" s="27"/>
      <c r="G192" s="27"/>
      <c r="H192" s="27"/>
      <c r="I192" s="36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</row>
    <row r="193" spans="1:22" ht="21" customHeight="1" x14ac:dyDescent="0.15">
      <c r="A193" s="26"/>
      <c r="B193" s="27"/>
      <c r="C193" s="27"/>
      <c r="D193" s="27"/>
      <c r="E193" s="27"/>
      <c r="F193" s="27"/>
      <c r="G193" s="27"/>
      <c r="H193" s="27"/>
      <c r="I193" s="36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</row>
    <row r="194" spans="1:22" ht="21" customHeight="1" x14ac:dyDescent="0.15">
      <c r="A194" s="26"/>
      <c r="B194" s="27"/>
      <c r="C194" s="27"/>
      <c r="D194" s="27"/>
      <c r="E194" s="27"/>
      <c r="F194" s="27"/>
      <c r="G194" s="27"/>
      <c r="H194" s="27"/>
      <c r="I194" s="36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</row>
    <row r="195" spans="1:22" ht="21" customHeight="1" x14ac:dyDescent="0.15">
      <c r="A195" s="26"/>
      <c r="B195" s="27"/>
      <c r="C195" s="27"/>
      <c r="D195" s="27"/>
      <c r="E195" s="27"/>
      <c r="F195" s="27"/>
      <c r="G195" s="27"/>
      <c r="H195" s="27"/>
      <c r="I195" s="36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</row>
    <row r="196" spans="1:22" ht="21" customHeight="1" x14ac:dyDescent="0.15">
      <c r="A196" s="26"/>
      <c r="B196" s="27"/>
      <c r="C196" s="27"/>
      <c r="D196" s="27"/>
      <c r="E196" s="27"/>
      <c r="F196" s="27"/>
      <c r="G196" s="27"/>
      <c r="H196" s="27"/>
      <c r="I196" s="36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</row>
    <row r="197" spans="1:22" ht="21" customHeight="1" x14ac:dyDescent="0.15">
      <c r="A197" s="26"/>
      <c r="B197" s="27"/>
      <c r="C197" s="27"/>
      <c r="D197" s="27"/>
      <c r="E197" s="27"/>
      <c r="F197" s="27"/>
      <c r="G197" s="27"/>
      <c r="H197" s="27"/>
      <c r="I197" s="36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</row>
    <row r="198" spans="1:22" ht="21" customHeight="1" x14ac:dyDescent="0.15">
      <c r="A198" s="26"/>
      <c r="B198" s="27"/>
      <c r="C198" s="27"/>
      <c r="D198" s="27"/>
      <c r="E198" s="27"/>
      <c r="F198" s="27"/>
      <c r="G198" s="27"/>
      <c r="H198" s="27"/>
      <c r="I198" s="36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</row>
    <row r="199" spans="1:22" ht="21" customHeight="1" x14ac:dyDescent="0.15">
      <c r="A199" s="26"/>
      <c r="B199" s="27"/>
      <c r="C199" s="27"/>
      <c r="D199" s="27"/>
      <c r="E199" s="27"/>
      <c r="F199" s="27"/>
      <c r="G199" s="27"/>
      <c r="H199" s="27"/>
      <c r="I199" s="36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</row>
    <row r="200" spans="1:22" ht="21" customHeight="1" x14ac:dyDescent="0.15">
      <c r="A200" s="26"/>
      <c r="B200" s="27"/>
      <c r="C200" s="27"/>
      <c r="D200" s="27"/>
      <c r="E200" s="27"/>
      <c r="F200" s="27"/>
      <c r="G200" s="27"/>
      <c r="H200" s="27"/>
      <c r="I200" s="36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</row>
    <row r="201" spans="1:22" ht="21" customHeight="1" x14ac:dyDescent="0.15">
      <c r="A201" s="26"/>
      <c r="B201" s="27"/>
      <c r="C201" s="27"/>
      <c r="D201" s="27"/>
      <c r="E201" s="27"/>
      <c r="F201" s="27"/>
      <c r="G201" s="27"/>
      <c r="H201" s="27"/>
      <c r="I201" s="36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</row>
    <row r="202" spans="1:22" ht="21" customHeight="1" x14ac:dyDescent="0.15">
      <c r="A202" s="26"/>
      <c r="B202" s="27"/>
      <c r="C202" s="27"/>
      <c r="D202" s="27"/>
      <c r="E202" s="27"/>
      <c r="F202" s="27"/>
      <c r="G202" s="27"/>
      <c r="H202" s="27"/>
      <c r="I202" s="36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</row>
    <row r="203" spans="1:22" ht="21" customHeight="1" x14ac:dyDescent="0.15">
      <c r="A203" s="26"/>
      <c r="B203" s="27"/>
      <c r="C203" s="27"/>
      <c r="D203" s="27"/>
      <c r="E203" s="27"/>
      <c r="F203" s="27"/>
      <c r="G203" s="27"/>
      <c r="H203" s="27"/>
      <c r="I203" s="36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</row>
    <row r="204" spans="1:22" ht="21" customHeight="1" x14ac:dyDescent="0.15">
      <c r="A204" s="26"/>
      <c r="B204" s="27"/>
      <c r="C204" s="27"/>
      <c r="D204" s="27"/>
      <c r="E204" s="27"/>
      <c r="F204" s="27"/>
      <c r="G204" s="27"/>
      <c r="H204" s="27"/>
      <c r="I204" s="36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</row>
    <row r="205" spans="1:22" ht="21" customHeight="1" x14ac:dyDescent="0.15">
      <c r="A205" s="26"/>
      <c r="B205" s="27"/>
      <c r="C205" s="27"/>
      <c r="D205" s="27"/>
      <c r="E205" s="27"/>
      <c r="F205" s="27"/>
      <c r="G205" s="27"/>
      <c r="H205" s="27"/>
      <c r="I205" s="36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</row>
    <row r="206" spans="1:22" ht="21" customHeight="1" x14ac:dyDescent="0.15">
      <c r="A206" s="26"/>
      <c r="B206" s="27"/>
      <c r="C206" s="27"/>
      <c r="D206" s="27"/>
      <c r="E206" s="27"/>
      <c r="F206" s="27"/>
      <c r="G206" s="27"/>
      <c r="H206" s="27"/>
      <c r="I206" s="36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</row>
    <row r="207" spans="1:22" ht="21" customHeight="1" x14ac:dyDescent="0.15">
      <c r="A207" s="26"/>
      <c r="B207" s="27"/>
      <c r="C207" s="27"/>
      <c r="D207" s="27"/>
      <c r="E207" s="27"/>
      <c r="F207" s="27"/>
      <c r="G207" s="27"/>
      <c r="H207" s="27"/>
      <c r="I207" s="36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</row>
    <row r="208" spans="1:22" ht="21" customHeight="1" x14ac:dyDescent="0.15">
      <c r="A208" s="26"/>
      <c r="B208" s="27"/>
      <c r="C208" s="27"/>
      <c r="D208" s="27"/>
      <c r="E208" s="27"/>
      <c r="F208" s="27"/>
      <c r="G208" s="27"/>
      <c r="H208" s="27"/>
      <c r="I208" s="36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</row>
    <row r="209" spans="1:22" ht="21" customHeight="1" x14ac:dyDescent="0.15">
      <c r="A209" s="26"/>
      <c r="B209" s="27"/>
      <c r="C209" s="27"/>
      <c r="D209" s="27"/>
      <c r="E209" s="27"/>
      <c r="F209" s="27"/>
      <c r="G209" s="27"/>
      <c r="H209" s="27"/>
      <c r="I209" s="36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</row>
    <row r="210" spans="1:22" ht="21" customHeight="1" x14ac:dyDescent="0.15">
      <c r="A210" s="26"/>
      <c r="B210" s="27"/>
      <c r="C210" s="27"/>
      <c r="D210" s="27"/>
      <c r="E210" s="27"/>
      <c r="F210" s="27"/>
      <c r="G210" s="27"/>
      <c r="H210" s="27"/>
      <c r="I210" s="36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</row>
    <row r="211" spans="1:22" ht="21" customHeight="1" x14ac:dyDescent="0.15">
      <c r="A211" s="26"/>
      <c r="B211" s="27"/>
      <c r="C211" s="27"/>
      <c r="D211" s="27"/>
      <c r="E211" s="27"/>
      <c r="F211" s="27"/>
      <c r="G211" s="27"/>
      <c r="H211" s="27"/>
      <c r="I211" s="36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</row>
    <row r="212" spans="1:22" ht="21" customHeight="1" x14ac:dyDescent="0.15">
      <c r="A212" s="26"/>
      <c r="B212" s="27"/>
      <c r="C212" s="27"/>
      <c r="D212" s="27"/>
      <c r="E212" s="27"/>
      <c r="F212" s="27"/>
      <c r="G212" s="27"/>
      <c r="H212" s="27"/>
      <c r="I212" s="36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</row>
    <row r="213" spans="1:22" ht="21" customHeight="1" x14ac:dyDescent="0.15">
      <c r="A213" s="26"/>
      <c r="B213" s="27"/>
      <c r="C213" s="27"/>
      <c r="D213" s="27"/>
      <c r="E213" s="27"/>
      <c r="F213" s="27"/>
      <c r="G213" s="27"/>
      <c r="H213" s="27"/>
      <c r="I213" s="36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</row>
    <row r="214" spans="1:22" ht="21" customHeight="1" x14ac:dyDescent="0.15">
      <c r="A214" s="26"/>
      <c r="B214" s="27"/>
      <c r="C214" s="27"/>
      <c r="D214" s="27"/>
      <c r="E214" s="27"/>
      <c r="F214" s="27"/>
      <c r="G214" s="27"/>
      <c r="H214" s="27"/>
      <c r="I214" s="36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</row>
    <row r="215" spans="1:22" ht="21" customHeight="1" x14ac:dyDescent="0.15">
      <c r="A215" s="26"/>
      <c r="B215" s="27"/>
      <c r="C215" s="27"/>
      <c r="D215" s="27"/>
      <c r="E215" s="27"/>
      <c r="F215" s="27"/>
      <c r="G215" s="27"/>
      <c r="H215" s="27"/>
      <c r="I215" s="36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</row>
    <row r="216" spans="1:22" ht="21" customHeight="1" x14ac:dyDescent="0.15">
      <c r="A216" s="26"/>
      <c r="B216" s="27"/>
      <c r="C216" s="27"/>
      <c r="D216" s="27"/>
      <c r="E216" s="27"/>
      <c r="F216" s="27"/>
      <c r="G216" s="27"/>
      <c r="H216" s="27"/>
      <c r="I216" s="36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</row>
    <row r="217" spans="1:22" ht="21" customHeight="1" x14ac:dyDescent="0.15">
      <c r="A217" s="26"/>
      <c r="B217" s="27"/>
      <c r="C217" s="27"/>
      <c r="D217" s="27"/>
      <c r="E217" s="27"/>
      <c r="F217" s="27"/>
      <c r="G217" s="27"/>
      <c r="H217" s="27"/>
      <c r="I217" s="36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</row>
    <row r="218" spans="1:22" ht="21" customHeight="1" x14ac:dyDescent="0.15">
      <c r="A218" s="26"/>
      <c r="B218" s="27"/>
      <c r="C218" s="27"/>
      <c r="D218" s="27"/>
      <c r="E218" s="27"/>
      <c r="F218" s="27"/>
      <c r="G218" s="27"/>
      <c r="H218" s="27"/>
      <c r="I218" s="36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</row>
    <row r="219" spans="1:22" ht="21" customHeight="1" x14ac:dyDescent="0.15">
      <c r="A219" s="26"/>
      <c r="B219" s="27"/>
      <c r="C219" s="27"/>
      <c r="D219" s="27"/>
      <c r="E219" s="27"/>
      <c r="F219" s="27"/>
      <c r="G219" s="27"/>
      <c r="H219" s="27"/>
      <c r="I219" s="36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</row>
    <row r="220" spans="1:22" ht="21" customHeight="1" x14ac:dyDescent="0.15">
      <c r="A220" s="26"/>
      <c r="B220" s="27"/>
      <c r="C220" s="27"/>
      <c r="D220" s="27"/>
      <c r="E220" s="27"/>
      <c r="F220" s="27"/>
      <c r="G220" s="27"/>
      <c r="H220" s="27"/>
      <c r="I220" s="36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</row>
    <row r="221" spans="1:22" ht="21" customHeight="1" x14ac:dyDescent="0.15">
      <c r="A221" s="26"/>
      <c r="B221" s="27"/>
      <c r="C221" s="27"/>
      <c r="D221" s="27"/>
      <c r="E221" s="27"/>
      <c r="F221" s="27"/>
      <c r="G221" s="27"/>
      <c r="H221" s="27"/>
      <c r="I221" s="36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</row>
    <row r="222" spans="1:22" ht="21" customHeight="1" x14ac:dyDescent="0.15">
      <c r="A222" s="26"/>
      <c r="B222" s="27"/>
      <c r="C222" s="27"/>
      <c r="D222" s="27"/>
      <c r="E222" s="27"/>
      <c r="F222" s="27"/>
      <c r="G222" s="27"/>
      <c r="H222" s="27"/>
      <c r="I222" s="36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</row>
    <row r="223" spans="1:22" ht="21" customHeight="1" x14ac:dyDescent="0.15">
      <c r="A223" s="26"/>
      <c r="B223" s="27"/>
      <c r="C223" s="27"/>
      <c r="D223" s="27"/>
      <c r="E223" s="27"/>
      <c r="F223" s="27"/>
      <c r="G223" s="27"/>
      <c r="H223" s="27"/>
      <c r="I223" s="36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</row>
    <row r="224" spans="1:22" ht="21" customHeight="1" x14ac:dyDescent="0.15">
      <c r="A224" s="26"/>
      <c r="B224" s="27"/>
      <c r="C224" s="27"/>
      <c r="D224" s="27"/>
      <c r="E224" s="27"/>
      <c r="F224" s="27"/>
      <c r="G224" s="27"/>
      <c r="H224" s="27"/>
      <c r="I224" s="36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</row>
    <row r="225" spans="1:22" ht="21" customHeight="1" x14ac:dyDescent="0.15">
      <c r="A225" s="26"/>
      <c r="B225" s="27"/>
      <c r="C225" s="27"/>
      <c r="D225" s="27"/>
      <c r="E225" s="27"/>
      <c r="F225" s="27"/>
      <c r="G225" s="27"/>
      <c r="H225" s="27"/>
      <c r="I225" s="36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</row>
    <row r="226" spans="1:22" ht="21" customHeight="1" x14ac:dyDescent="0.15">
      <c r="A226" s="26"/>
      <c r="B226" s="27"/>
      <c r="C226" s="27"/>
      <c r="D226" s="27"/>
      <c r="E226" s="27"/>
      <c r="F226" s="27"/>
      <c r="G226" s="27"/>
      <c r="H226" s="27"/>
      <c r="I226" s="36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</row>
    <row r="227" spans="1:22" ht="21" customHeight="1" x14ac:dyDescent="0.15">
      <c r="A227" s="26"/>
      <c r="B227" s="27"/>
      <c r="C227" s="27"/>
      <c r="D227" s="27"/>
      <c r="E227" s="27"/>
      <c r="F227" s="27"/>
      <c r="G227" s="27"/>
      <c r="H227" s="27"/>
      <c r="I227" s="36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</row>
    <row r="228" spans="1:22" ht="21" customHeight="1" x14ac:dyDescent="0.15">
      <c r="A228" s="26"/>
      <c r="B228" s="27"/>
      <c r="C228" s="27"/>
      <c r="D228" s="27"/>
      <c r="E228" s="27"/>
      <c r="F228" s="27"/>
      <c r="G228" s="27"/>
      <c r="H228" s="27"/>
      <c r="I228" s="36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</row>
    <row r="229" spans="1:22" ht="21" customHeight="1" x14ac:dyDescent="0.15">
      <c r="A229" s="26"/>
      <c r="B229" s="27"/>
      <c r="C229" s="27"/>
      <c r="D229" s="27"/>
      <c r="E229" s="27"/>
      <c r="F229" s="27"/>
      <c r="G229" s="27"/>
      <c r="H229" s="27"/>
      <c r="I229" s="36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</row>
    <row r="230" spans="1:22" ht="21" customHeight="1" x14ac:dyDescent="0.15">
      <c r="A230" s="26"/>
      <c r="B230" s="27"/>
      <c r="C230" s="27"/>
      <c r="D230" s="27"/>
      <c r="E230" s="27"/>
      <c r="F230" s="27"/>
      <c r="G230" s="27"/>
      <c r="H230" s="27"/>
      <c r="I230" s="36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</row>
    <row r="231" spans="1:22" ht="21" customHeight="1" x14ac:dyDescent="0.15">
      <c r="A231" s="26"/>
      <c r="B231" s="27"/>
      <c r="C231" s="27"/>
      <c r="D231" s="27"/>
      <c r="E231" s="27"/>
      <c r="F231" s="27"/>
      <c r="G231" s="27"/>
      <c r="H231" s="27"/>
      <c r="I231" s="36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</row>
    <row r="232" spans="1:22" ht="21" customHeight="1" x14ac:dyDescent="0.15">
      <c r="A232" s="26"/>
      <c r="B232" s="27"/>
      <c r="C232" s="27"/>
      <c r="D232" s="27"/>
      <c r="E232" s="27"/>
      <c r="F232" s="27"/>
      <c r="G232" s="27"/>
      <c r="H232" s="27"/>
      <c r="I232" s="36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</row>
    <row r="233" spans="1:22" ht="21" customHeight="1" x14ac:dyDescent="0.15">
      <c r="A233" s="26"/>
      <c r="B233" s="27"/>
      <c r="C233" s="27"/>
      <c r="D233" s="27"/>
      <c r="E233" s="27"/>
      <c r="F233" s="27"/>
      <c r="G233" s="27"/>
      <c r="H233" s="27"/>
      <c r="I233" s="36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</row>
    <row r="234" spans="1:22" ht="21" customHeight="1" x14ac:dyDescent="0.15">
      <c r="A234" s="26"/>
      <c r="B234" s="27"/>
      <c r="C234" s="27"/>
      <c r="D234" s="27"/>
      <c r="E234" s="27"/>
      <c r="F234" s="27"/>
      <c r="G234" s="27"/>
      <c r="H234" s="27"/>
      <c r="I234" s="36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</row>
    <row r="235" spans="1:22" ht="21" customHeight="1" x14ac:dyDescent="0.15">
      <c r="A235" s="26"/>
      <c r="B235" s="27"/>
      <c r="C235" s="27"/>
      <c r="D235" s="27"/>
      <c r="E235" s="27"/>
      <c r="F235" s="27"/>
      <c r="G235" s="27"/>
      <c r="H235" s="27"/>
      <c r="I235" s="36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</row>
    <row r="236" spans="1:22" ht="21" customHeight="1" x14ac:dyDescent="0.15">
      <c r="A236" s="26"/>
      <c r="B236" s="27"/>
      <c r="C236" s="27"/>
      <c r="D236" s="27"/>
      <c r="E236" s="27"/>
      <c r="F236" s="27"/>
      <c r="G236" s="27"/>
      <c r="H236" s="27"/>
      <c r="I236" s="36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</row>
    <row r="237" spans="1:22" ht="21" customHeight="1" x14ac:dyDescent="0.15">
      <c r="A237" s="26"/>
      <c r="B237" s="27"/>
      <c r="C237" s="27"/>
      <c r="D237" s="27"/>
      <c r="E237" s="27"/>
      <c r="F237" s="27"/>
      <c r="G237" s="27"/>
      <c r="H237" s="27"/>
      <c r="I237" s="36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</row>
    <row r="238" spans="1:22" ht="21" customHeight="1" x14ac:dyDescent="0.15">
      <c r="A238" s="26"/>
      <c r="B238" s="27"/>
      <c r="C238" s="27"/>
      <c r="D238" s="27"/>
      <c r="E238" s="27"/>
      <c r="F238" s="27"/>
      <c r="G238" s="27"/>
      <c r="H238" s="27"/>
      <c r="I238" s="36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</row>
    <row r="239" spans="1:22" ht="21" customHeight="1" x14ac:dyDescent="0.15">
      <c r="A239" s="26"/>
      <c r="B239" s="27"/>
      <c r="C239" s="27"/>
      <c r="D239" s="27"/>
      <c r="E239" s="27"/>
      <c r="F239" s="27"/>
      <c r="G239" s="27"/>
      <c r="H239" s="27"/>
      <c r="I239" s="36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</row>
    <row r="240" spans="1:22" ht="21" customHeight="1" x14ac:dyDescent="0.15">
      <c r="A240" s="26"/>
      <c r="B240" s="27"/>
      <c r="C240" s="27"/>
      <c r="D240" s="27"/>
      <c r="E240" s="27"/>
      <c r="F240" s="27"/>
      <c r="G240" s="27"/>
      <c r="H240" s="27"/>
      <c r="I240" s="36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</row>
    <row r="241" spans="1:22" ht="21" customHeight="1" x14ac:dyDescent="0.15">
      <c r="A241" s="26"/>
      <c r="B241" s="27"/>
      <c r="C241" s="27"/>
      <c r="D241" s="27"/>
      <c r="E241" s="27"/>
      <c r="F241" s="27"/>
      <c r="G241" s="27"/>
      <c r="H241" s="27"/>
      <c r="I241" s="36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</row>
    <row r="242" spans="1:22" ht="21" customHeight="1" x14ac:dyDescent="0.15">
      <c r="A242" s="26"/>
      <c r="B242" s="27"/>
      <c r="C242" s="27"/>
      <c r="D242" s="27"/>
      <c r="E242" s="27"/>
      <c r="F242" s="27"/>
      <c r="G242" s="27"/>
      <c r="H242" s="27"/>
      <c r="I242" s="36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</row>
    <row r="243" spans="1:22" ht="21" customHeight="1" x14ac:dyDescent="0.15">
      <c r="A243" s="26"/>
      <c r="B243" s="27"/>
      <c r="C243" s="27"/>
      <c r="D243" s="27"/>
      <c r="E243" s="27"/>
      <c r="F243" s="27"/>
      <c r="G243" s="27"/>
      <c r="H243" s="27"/>
      <c r="I243" s="36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</row>
    <row r="244" spans="1:22" ht="21" customHeight="1" x14ac:dyDescent="0.15">
      <c r="A244" s="26"/>
      <c r="B244" s="27"/>
      <c r="C244" s="27"/>
      <c r="D244" s="27"/>
      <c r="E244" s="27"/>
      <c r="F244" s="27"/>
      <c r="G244" s="27"/>
      <c r="H244" s="27"/>
      <c r="I244" s="36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</row>
    <row r="245" spans="1:22" ht="21" customHeight="1" x14ac:dyDescent="0.15">
      <c r="A245" s="26"/>
      <c r="B245" s="27"/>
      <c r="C245" s="27"/>
      <c r="D245" s="27"/>
      <c r="E245" s="27"/>
      <c r="F245" s="27"/>
      <c r="G245" s="27"/>
      <c r="H245" s="27"/>
      <c r="I245" s="36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</row>
    <row r="246" spans="1:22" ht="21" customHeight="1" x14ac:dyDescent="0.15">
      <c r="A246" s="26"/>
      <c r="B246" s="27"/>
      <c r="C246" s="27"/>
      <c r="D246" s="27"/>
      <c r="E246" s="27"/>
      <c r="F246" s="27"/>
      <c r="G246" s="27"/>
      <c r="H246" s="27"/>
      <c r="I246" s="36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</row>
    <row r="247" spans="1:22" ht="21" customHeight="1" x14ac:dyDescent="0.15">
      <c r="A247" s="26"/>
      <c r="B247" s="27"/>
      <c r="C247" s="27"/>
      <c r="D247" s="27"/>
      <c r="E247" s="27"/>
      <c r="F247" s="27"/>
      <c r="G247" s="27"/>
      <c r="H247" s="27"/>
      <c r="I247" s="36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</row>
    <row r="248" spans="1:22" ht="21" customHeight="1" x14ac:dyDescent="0.15">
      <c r="A248" s="26"/>
      <c r="B248" s="27"/>
      <c r="C248" s="27"/>
      <c r="D248" s="27"/>
      <c r="E248" s="27"/>
      <c r="F248" s="27"/>
      <c r="G248" s="27"/>
      <c r="H248" s="27"/>
      <c r="I248" s="36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</row>
    <row r="249" spans="1:22" ht="21" customHeight="1" x14ac:dyDescent="0.15">
      <c r="A249" s="26"/>
      <c r="B249" s="27"/>
      <c r="C249" s="27"/>
      <c r="D249" s="27"/>
      <c r="E249" s="27"/>
      <c r="F249" s="27"/>
      <c r="G249" s="27"/>
      <c r="H249" s="27"/>
      <c r="I249" s="36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</row>
    <row r="250" spans="1:22" ht="21" customHeight="1" x14ac:dyDescent="0.15">
      <c r="A250" s="26"/>
      <c r="B250" s="27"/>
      <c r="C250" s="27"/>
      <c r="D250" s="27"/>
      <c r="E250" s="27"/>
      <c r="F250" s="27"/>
      <c r="G250" s="27"/>
      <c r="H250" s="27"/>
      <c r="I250" s="36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</row>
    <row r="251" spans="1:22" ht="21" customHeight="1" x14ac:dyDescent="0.15">
      <c r="A251" s="26"/>
      <c r="B251" s="27"/>
      <c r="C251" s="27"/>
      <c r="D251" s="27"/>
      <c r="E251" s="27"/>
      <c r="F251" s="27"/>
      <c r="G251" s="27"/>
      <c r="H251" s="27"/>
      <c r="I251" s="36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</row>
    <row r="252" spans="1:22" ht="21" customHeight="1" x14ac:dyDescent="0.15">
      <c r="A252" s="26"/>
      <c r="B252" s="27"/>
      <c r="C252" s="27"/>
      <c r="D252" s="27"/>
      <c r="E252" s="27"/>
      <c r="F252" s="27"/>
      <c r="G252" s="27"/>
      <c r="H252" s="27"/>
      <c r="I252" s="36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</row>
    <row r="253" spans="1:22" ht="21" customHeight="1" x14ac:dyDescent="0.15">
      <c r="A253" s="26"/>
      <c r="B253" s="27"/>
      <c r="C253" s="27"/>
      <c r="D253" s="27"/>
      <c r="E253" s="27"/>
      <c r="F253" s="27"/>
      <c r="G253" s="27"/>
      <c r="H253" s="27"/>
      <c r="I253" s="36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</row>
    <row r="254" spans="1:22" ht="21" customHeight="1" x14ac:dyDescent="0.15">
      <c r="A254" s="26"/>
      <c r="B254" s="27"/>
      <c r="C254" s="27"/>
      <c r="D254" s="27"/>
      <c r="E254" s="27"/>
      <c r="F254" s="27"/>
      <c r="G254" s="27"/>
      <c r="H254" s="27"/>
      <c r="I254" s="36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</row>
    <row r="255" spans="1:22" ht="21" customHeight="1" x14ac:dyDescent="0.15">
      <c r="A255" s="26"/>
      <c r="B255" s="27"/>
      <c r="C255" s="27"/>
      <c r="D255" s="27"/>
      <c r="E255" s="27"/>
      <c r="F255" s="27"/>
      <c r="G255" s="27"/>
      <c r="H255" s="27"/>
      <c r="I255" s="36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</row>
    <row r="256" spans="1:22" ht="21" customHeight="1" x14ac:dyDescent="0.15">
      <c r="A256" s="26"/>
      <c r="B256" s="27"/>
      <c r="C256" s="27"/>
      <c r="D256" s="27"/>
      <c r="E256" s="27"/>
      <c r="F256" s="27"/>
      <c r="G256" s="27"/>
      <c r="H256" s="27"/>
      <c r="I256" s="36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</row>
    <row r="257" spans="1:22" ht="21" customHeight="1" x14ac:dyDescent="0.15">
      <c r="A257" s="26"/>
      <c r="B257" s="27"/>
      <c r="C257" s="27"/>
      <c r="D257" s="27"/>
      <c r="E257" s="27"/>
      <c r="F257" s="27"/>
      <c r="G257" s="27"/>
      <c r="H257" s="27"/>
      <c r="I257" s="36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</row>
    <row r="258" spans="1:22" ht="21" customHeight="1" x14ac:dyDescent="0.15">
      <c r="A258" s="26"/>
      <c r="B258" s="27"/>
      <c r="C258" s="27"/>
      <c r="D258" s="27"/>
      <c r="E258" s="27"/>
      <c r="F258" s="27"/>
      <c r="G258" s="27"/>
      <c r="H258" s="27"/>
      <c r="I258" s="36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</row>
    <row r="259" spans="1:22" ht="21" customHeight="1" x14ac:dyDescent="0.15">
      <c r="A259" s="26"/>
      <c r="B259" s="27"/>
      <c r="C259" s="27"/>
      <c r="D259" s="27"/>
      <c r="E259" s="27"/>
      <c r="F259" s="27"/>
      <c r="G259" s="27"/>
      <c r="H259" s="27"/>
      <c r="I259" s="36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</row>
    <row r="260" spans="1:22" ht="21" customHeight="1" x14ac:dyDescent="0.15">
      <c r="A260" s="26"/>
      <c r="B260" s="27"/>
      <c r="C260" s="27"/>
      <c r="D260" s="27"/>
      <c r="E260" s="27"/>
      <c r="F260" s="27"/>
      <c r="G260" s="27"/>
      <c r="H260" s="27"/>
      <c r="I260" s="36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</row>
    <row r="261" spans="1:22" ht="21" customHeight="1" x14ac:dyDescent="0.15">
      <c r="A261" s="26"/>
      <c r="B261" s="27"/>
      <c r="C261" s="27"/>
      <c r="D261" s="27"/>
      <c r="E261" s="27"/>
      <c r="F261" s="27"/>
      <c r="G261" s="27"/>
      <c r="H261" s="27"/>
      <c r="I261" s="36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</row>
    <row r="262" spans="1:22" ht="21" customHeight="1" x14ac:dyDescent="0.15">
      <c r="A262" s="26"/>
      <c r="B262" s="27"/>
      <c r="C262" s="27"/>
      <c r="D262" s="27"/>
      <c r="E262" s="27"/>
      <c r="F262" s="27"/>
      <c r="G262" s="27"/>
      <c r="H262" s="27"/>
      <c r="I262" s="36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</row>
    <row r="263" spans="1:22" ht="21" customHeight="1" x14ac:dyDescent="0.15">
      <c r="A263" s="26"/>
      <c r="B263" s="27"/>
      <c r="C263" s="27"/>
      <c r="D263" s="27"/>
      <c r="E263" s="27"/>
      <c r="F263" s="27"/>
      <c r="G263" s="27"/>
      <c r="H263" s="27"/>
      <c r="I263" s="36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</row>
    <row r="264" spans="1:22" ht="21" customHeight="1" x14ac:dyDescent="0.15">
      <c r="A264" s="26"/>
      <c r="B264" s="27"/>
      <c r="C264" s="27"/>
      <c r="D264" s="27"/>
      <c r="E264" s="27"/>
      <c r="F264" s="27"/>
      <c r="G264" s="27"/>
      <c r="H264" s="27"/>
      <c r="I264" s="36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</row>
    <row r="265" spans="1:22" ht="21" customHeight="1" x14ac:dyDescent="0.15">
      <c r="A265" s="26"/>
      <c r="B265" s="27"/>
      <c r="C265" s="27"/>
      <c r="D265" s="27"/>
      <c r="E265" s="27"/>
      <c r="F265" s="27"/>
      <c r="G265" s="27"/>
      <c r="H265" s="27"/>
      <c r="I265" s="36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</row>
    <row r="266" spans="1:22" ht="21" customHeight="1" x14ac:dyDescent="0.15">
      <c r="A266" s="26"/>
      <c r="B266" s="27"/>
      <c r="C266" s="27"/>
      <c r="D266" s="27"/>
      <c r="E266" s="27"/>
      <c r="F266" s="27"/>
      <c r="G266" s="27"/>
      <c r="H266" s="27"/>
      <c r="I266" s="36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</row>
    <row r="267" spans="1:22" ht="21" customHeight="1" x14ac:dyDescent="0.15">
      <c r="A267" s="26"/>
      <c r="B267" s="27"/>
      <c r="C267" s="27"/>
      <c r="D267" s="27"/>
      <c r="E267" s="27"/>
      <c r="F267" s="27"/>
      <c r="G267" s="27"/>
      <c r="H267" s="27"/>
      <c r="I267" s="36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</row>
    <row r="268" spans="1:22" ht="21" customHeight="1" x14ac:dyDescent="0.15">
      <c r="A268" s="26"/>
      <c r="B268" s="27"/>
      <c r="C268" s="27"/>
      <c r="D268" s="27"/>
      <c r="E268" s="27"/>
      <c r="F268" s="27"/>
      <c r="G268" s="27"/>
      <c r="H268" s="27"/>
      <c r="I268" s="36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</row>
    <row r="269" spans="1:22" ht="21" customHeight="1" x14ac:dyDescent="0.15">
      <c r="A269" s="26"/>
      <c r="B269" s="27"/>
      <c r="C269" s="27"/>
      <c r="D269" s="27"/>
      <c r="E269" s="27"/>
      <c r="F269" s="27"/>
      <c r="G269" s="27"/>
      <c r="H269" s="27"/>
      <c r="I269" s="36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</row>
    <row r="270" spans="1:22" ht="21" customHeight="1" x14ac:dyDescent="0.15">
      <c r="A270" s="26"/>
      <c r="B270" s="27"/>
      <c r="C270" s="27"/>
      <c r="D270" s="27"/>
      <c r="E270" s="27"/>
      <c r="F270" s="27"/>
      <c r="G270" s="27"/>
      <c r="H270" s="27"/>
      <c r="I270" s="36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</row>
    <row r="271" spans="1:22" ht="21" customHeight="1" x14ac:dyDescent="0.15">
      <c r="A271" s="26"/>
      <c r="B271" s="27"/>
      <c r="C271" s="27"/>
      <c r="D271" s="27"/>
      <c r="E271" s="27"/>
      <c r="F271" s="27"/>
      <c r="G271" s="27"/>
      <c r="H271" s="27"/>
      <c r="I271" s="36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</row>
    <row r="272" spans="1:22" ht="21" customHeight="1" x14ac:dyDescent="0.15">
      <c r="A272" s="26"/>
      <c r="B272" s="27"/>
      <c r="C272" s="27"/>
      <c r="D272" s="27"/>
      <c r="E272" s="27"/>
      <c r="F272" s="27"/>
      <c r="G272" s="27"/>
      <c r="H272" s="27"/>
      <c r="I272" s="36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</row>
    <row r="273" spans="1:22" ht="21" customHeight="1" x14ac:dyDescent="0.15">
      <c r="A273" s="26"/>
      <c r="B273" s="27"/>
      <c r="C273" s="27"/>
      <c r="D273" s="27"/>
      <c r="E273" s="27"/>
      <c r="F273" s="27"/>
      <c r="G273" s="27"/>
      <c r="H273" s="27"/>
      <c r="I273" s="36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</row>
    <row r="274" spans="1:22" ht="21" customHeight="1" x14ac:dyDescent="0.15">
      <c r="A274" s="26"/>
      <c r="B274" s="27"/>
      <c r="C274" s="27"/>
      <c r="D274" s="27"/>
      <c r="E274" s="27"/>
      <c r="F274" s="27"/>
      <c r="G274" s="27"/>
      <c r="H274" s="27"/>
      <c r="I274" s="36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</row>
    <row r="275" spans="1:22" ht="21" customHeight="1" x14ac:dyDescent="0.15">
      <c r="A275" s="26"/>
      <c r="B275" s="27"/>
      <c r="C275" s="27"/>
      <c r="D275" s="27"/>
      <c r="E275" s="27"/>
      <c r="F275" s="27"/>
      <c r="G275" s="27"/>
      <c r="H275" s="27"/>
      <c r="I275" s="36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</row>
    <row r="276" spans="1:22" ht="21" customHeight="1" x14ac:dyDescent="0.15">
      <c r="A276" s="26"/>
      <c r="B276" s="27"/>
      <c r="C276" s="27"/>
      <c r="D276" s="27"/>
      <c r="E276" s="27"/>
      <c r="F276" s="27"/>
      <c r="G276" s="27"/>
      <c r="H276" s="27"/>
      <c r="I276" s="36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</row>
    <row r="277" spans="1:22" ht="21" customHeight="1" x14ac:dyDescent="0.15">
      <c r="A277" s="26"/>
      <c r="B277" s="27"/>
      <c r="C277" s="27"/>
      <c r="D277" s="27"/>
      <c r="E277" s="27"/>
      <c r="F277" s="27"/>
      <c r="G277" s="27"/>
      <c r="H277" s="27"/>
      <c r="I277" s="36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</row>
    <row r="278" spans="1:22" ht="21" customHeight="1" x14ac:dyDescent="0.15">
      <c r="A278" s="26"/>
      <c r="B278" s="27"/>
      <c r="C278" s="27"/>
      <c r="D278" s="27"/>
      <c r="E278" s="27"/>
      <c r="F278" s="27"/>
      <c r="G278" s="27"/>
      <c r="H278" s="27"/>
      <c r="I278" s="36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</row>
    <row r="279" spans="1:22" ht="21" customHeight="1" x14ac:dyDescent="0.15">
      <c r="A279" s="26"/>
      <c r="B279" s="27"/>
      <c r="C279" s="27"/>
      <c r="D279" s="27"/>
      <c r="E279" s="27"/>
      <c r="F279" s="27"/>
      <c r="G279" s="27"/>
      <c r="H279" s="27"/>
      <c r="I279" s="36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</row>
    <row r="280" spans="1:22" ht="21" customHeight="1" x14ac:dyDescent="0.15">
      <c r="A280" s="26"/>
      <c r="B280" s="27"/>
      <c r="C280" s="27"/>
      <c r="D280" s="27"/>
      <c r="E280" s="27"/>
      <c r="F280" s="27"/>
      <c r="G280" s="27"/>
      <c r="H280" s="27"/>
      <c r="I280" s="36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</row>
    <row r="281" spans="1:22" ht="21" customHeight="1" x14ac:dyDescent="0.15">
      <c r="A281" s="26"/>
      <c r="B281" s="27"/>
      <c r="C281" s="27"/>
      <c r="D281" s="27"/>
      <c r="E281" s="27"/>
      <c r="F281" s="27"/>
      <c r="G281" s="27"/>
      <c r="H281" s="27"/>
      <c r="I281" s="36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</row>
    <row r="282" spans="1:22" ht="21" customHeight="1" x14ac:dyDescent="0.15">
      <c r="A282" s="26"/>
      <c r="B282" s="27"/>
      <c r="C282" s="27"/>
      <c r="D282" s="27"/>
      <c r="E282" s="27"/>
      <c r="F282" s="27"/>
      <c r="G282" s="27"/>
      <c r="H282" s="27"/>
      <c r="I282" s="36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</row>
    <row r="283" spans="1:22" ht="21" customHeight="1" x14ac:dyDescent="0.15">
      <c r="A283" s="26"/>
      <c r="B283" s="27"/>
      <c r="C283" s="27"/>
      <c r="D283" s="27"/>
      <c r="E283" s="27"/>
      <c r="F283" s="27"/>
      <c r="G283" s="27"/>
      <c r="H283" s="27"/>
      <c r="I283" s="36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</row>
    <row r="284" spans="1:22" ht="21" customHeight="1" x14ac:dyDescent="0.15">
      <c r="A284" s="26"/>
      <c r="B284" s="27"/>
      <c r="C284" s="27"/>
      <c r="D284" s="27"/>
      <c r="E284" s="27"/>
      <c r="F284" s="27"/>
      <c r="G284" s="27"/>
      <c r="H284" s="27"/>
      <c r="I284" s="36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</row>
    <row r="285" spans="1:22" ht="21" customHeight="1" x14ac:dyDescent="0.15">
      <c r="A285" s="26"/>
      <c r="B285" s="27"/>
      <c r="C285" s="27"/>
      <c r="D285" s="27"/>
      <c r="E285" s="27"/>
      <c r="F285" s="27"/>
      <c r="G285" s="27"/>
      <c r="H285" s="27"/>
      <c r="I285" s="36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</row>
    <row r="286" spans="1:22" ht="21" customHeight="1" x14ac:dyDescent="0.15">
      <c r="A286" s="26"/>
      <c r="B286" s="27"/>
      <c r="C286" s="27"/>
      <c r="D286" s="27"/>
      <c r="E286" s="27"/>
      <c r="F286" s="27"/>
      <c r="G286" s="27"/>
      <c r="H286" s="27"/>
      <c r="I286" s="36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</row>
    <row r="287" spans="1:22" ht="21" customHeight="1" x14ac:dyDescent="0.15">
      <c r="A287" s="26"/>
      <c r="B287" s="27"/>
      <c r="C287" s="27"/>
      <c r="D287" s="27"/>
      <c r="E287" s="27"/>
      <c r="F287" s="27"/>
      <c r="G287" s="27"/>
      <c r="H287" s="27"/>
      <c r="I287" s="36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</row>
    <row r="288" spans="1:22" ht="21" customHeight="1" x14ac:dyDescent="0.15">
      <c r="A288" s="26"/>
      <c r="B288" s="27"/>
      <c r="C288" s="27"/>
      <c r="D288" s="27"/>
      <c r="E288" s="27"/>
      <c r="F288" s="27"/>
      <c r="G288" s="27"/>
      <c r="H288" s="27"/>
      <c r="I288" s="36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</row>
    <row r="289" spans="1:22" ht="21" customHeight="1" x14ac:dyDescent="0.15">
      <c r="A289" s="26"/>
      <c r="B289" s="27"/>
      <c r="C289" s="27"/>
      <c r="D289" s="27"/>
      <c r="E289" s="27"/>
      <c r="F289" s="27"/>
      <c r="G289" s="27"/>
      <c r="H289" s="27"/>
      <c r="I289" s="36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</row>
    <row r="290" spans="1:22" ht="21" customHeight="1" x14ac:dyDescent="0.15">
      <c r="A290" s="26"/>
      <c r="B290" s="27"/>
      <c r="C290" s="27"/>
      <c r="D290" s="27"/>
      <c r="E290" s="27"/>
      <c r="F290" s="27"/>
      <c r="G290" s="27"/>
      <c r="H290" s="27"/>
      <c r="I290" s="36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</row>
    <row r="291" spans="1:22" ht="21" customHeight="1" x14ac:dyDescent="0.15">
      <c r="A291" s="26"/>
      <c r="B291" s="27"/>
      <c r="C291" s="27"/>
      <c r="D291" s="27"/>
      <c r="E291" s="27"/>
      <c r="F291" s="27"/>
      <c r="G291" s="27"/>
      <c r="H291" s="27"/>
      <c r="I291" s="36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</row>
    <row r="292" spans="1:22" ht="21" customHeight="1" x14ac:dyDescent="0.15">
      <c r="A292" s="26"/>
      <c r="B292" s="27"/>
      <c r="C292" s="27"/>
      <c r="D292" s="27"/>
      <c r="E292" s="27"/>
      <c r="F292" s="27"/>
      <c r="G292" s="27"/>
      <c r="H292" s="27"/>
      <c r="I292" s="36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</row>
    <row r="293" spans="1:22" ht="21" customHeight="1" x14ac:dyDescent="0.15">
      <c r="A293" s="26"/>
      <c r="B293" s="27"/>
      <c r="C293" s="27"/>
      <c r="D293" s="27"/>
      <c r="E293" s="27"/>
      <c r="F293" s="27"/>
      <c r="G293" s="27"/>
      <c r="H293" s="27"/>
      <c r="I293" s="36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</row>
    <row r="294" spans="1:22" ht="21" customHeight="1" x14ac:dyDescent="0.15">
      <c r="A294" s="26"/>
      <c r="B294" s="27"/>
      <c r="C294" s="27"/>
      <c r="D294" s="27"/>
      <c r="E294" s="27"/>
      <c r="F294" s="27"/>
      <c r="G294" s="27"/>
      <c r="H294" s="27"/>
      <c r="I294" s="36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</row>
    <row r="295" spans="1:22" ht="21" customHeight="1" x14ac:dyDescent="0.15">
      <c r="A295" s="26"/>
      <c r="B295" s="27"/>
      <c r="C295" s="27"/>
      <c r="D295" s="27"/>
      <c r="E295" s="27"/>
      <c r="F295" s="27"/>
      <c r="G295" s="27"/>
      <c r="H295" s="27"/>
      <c r="I295" s="36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</row>
    <row r="296" spans="1:22" ht="21" customHeight="1" x14ac:dyDescent="0.15">
      <c r="A296" s="26"/>
      <c r="B296" s="27"/>
      <c r="C296" s="27"/>
      <c r="D296" s="27"/>
      <c r="E296" s="27"/>
      <c r="F296" s="27"/>
      <c r="G296" s="27"/>
      <c r="H296" s="27"/>
      <c r="I296" s="36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</row>
    <row r="297" spans="1:22" ht="21" customHeight="1" x14ac:dyDescent="0.15">
      <c r="A297" s="26"/>
      <c r="B297" s="27"/>
      <c r="C297" s="27"/>
      <c r="D297" s="27"/>
      <c r="E297" s="27"/>
      <c r="F297" s="27"/>
      <c r="G297" s="27"/>
      <c r="H297" s="27"/>
      <c r="I297" s="36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</row>
    <row r="298" spans="1:22" ht="21" customHeight="1" x14ac:dyDescent="0.15">
      <c r="A298" s="26"/>
      <c r="B298" s="27"/>
      <c r="C298" s="27"/>
      <c r="D298" s="27"/>
      <c r="E298" s="27"/>
      <c r="F298" s="27"/>
      <c r="G298" s="27"/>
      <c r="H298" s="27"/>
      <c r="I298" s="36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</row>
    <row r="299" spans="1:22" ht="21" customHeight="1" x14ac:dyDescent="0.15">
      <c r="A299" s="26"/>
      <c r="B299" s="27"/>
      <c r="C299" s="27"/>
      <c r="D299" s="27"/>
      <c r="E299" s="27"/>
      <c r="F299" s="27"/>
      <c r="G299" s="27"/>
      <c r="H299" s="27"/>
      <c r="I299" s="36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</row>
    <row r="300" spans="1:22" ht="21" customHeight="1" x14ac:dyDescent="0.15">
      <c r="A300" s="26"/>
      <c r="B300" s="27"/>
      <c r="C300" s="27"/>
      <c r="D300" s="27"/>
      <c r="E300" s="27"/>
      <c r="F300" s="27"/>
      <c r="G300" s="27"/>
      <c r="H300" s="27"/>
      <c r="I300" s="36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</row>
    <row r="301" spans="1:22" ht="21" customHeight="1" x14ac:dyDescent="0.15">
      <c r="A301" s="26"/>
      <c r="B301" s="27"/>
      <c r="C301" s="27"/>
      <c r="D301" s="27"/>
      <c r="E301" s="27"/>
      <c r="F301" s="27"/>
      <c r="G301" s="27"/>
      <c r="H301" s="27"/>
      <c r="I301" s="36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</row>
    <row r="302" spans="1:22" ht="21" customHeight="1" x14ac:dyDescent="0.15">
      <c r="A302" s="26"/>
      <c r="B302" s="27"/>
      <c r="C302" s="27"/>
      <c r="D302" s="27"/>
      <c r="E302" s="27"/>
      <c r="F302" s="27"/>
      <c r="G302" s="27"/>
      <c r="H302" s="27"/>
      <c r="I302" s="36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</row>
    <row r="303" spans="1:22" ht="21" customHeight="1" x14ac:dyDescent="0.15">
      <c r="A303" s="26"/>
      <c r="B303" s="27"/>
      <c r="C303" s="27"/>
      <c r="D303" s="27"/>
      <c r="E303" s="27"/>
      <c r="F303" s="27"/>
      <c r="G303" s="27"/>
      <c r="H303" s="27"/>
      <c r="I303" s="36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</row>
    <row r="304" spans="1:22" ht="21" customHeight="1" x14ac:dyDescent="0.15">
      <c r="A304" s="26"/>
      <c r="B304" s="27"/>
      <c r="C304" s="27"/>
      <c r="D304" s="27"/>
      <c r="E304" s="27"/>
      <c r="F304" s="27"/>
      <c r="G304" s="27"/>
      <c r="H304" s="27"/>
      <c r="I304" s="36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</row>
    <row r="305" spans="1:22" ht="21" customHeight="1" x14ac:dyDescent="0.15">
      <c r="A305" s="26"/>
      <c r="B305" s="27"/>
      <c r="C305" s="27"/>
      <c r="D305" s="27"/>
      <c r="E305" s="27"/>
      <c r="F305" s="27"/>
      <c r="G305" s="27"/>
      <c r="H305" s="27"/>
      <c r="I305" s="36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</row>
    <row r="306" spans="1:22" ht="21" customHeight="1" x14ac:dyDescent="0.15">
      <c r="A306" s="26"/>
      <c r="B306" s="27"/>
      <c r="C306" s="27"/>
      <c r="D306" s="27"/>
      <c r="E306" s="27"/>
      <c r="F306" s="27"/>
      <c r="G306" s="27"/>
      <c r="H306" s="27"/>
      <c r="I306" s="36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</row>
    <row r="307" spans="1:22" ht="21" customHeight="1" x14ac:dyDescent="0.15">
      <c r="A307" s="26"/>
      <c r="B307" s="27"/>
      <c r="C307" s="27"/>
      <c r="D307" s="27"/>
      <c r="E307" s="27"/>
      <c r="F307" s="27"/>
      <c r="G307" s="27"/>
      <c r="H307" s="27"/>
      <c r="I307" s="36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</row>
    <row r="308" spans="1:22" ht="21" customHeight="1" x14ac:dyDescent="0.15">
      <c r="A308" s="26"/>
      <c r="B308" s="27"/>
      <c r="C308" s="27"/>
      <c r="D308" s="27"/>
      <c r="E308" s="27"/>
      <c r="F308" s="27"/>
      <c r="G308" s="27"/>
      <c r="H308" s="27"/>
      <c r="I308" s="36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</row>
    <row r="309" spans="1:22" ht="21" customHeight="1" x14ac:dyDescent="0.15">
      <c r="A309" s="26"/>
      <c r="B309" s="27"/>
      <c r="C309" s="27"/>
      <c r="D309" s="27"/>
      <c r="E309" s="27"/>
      <c r="F309" s="27"/>
      <c r="G309" s="27"/>
      <c r="H309" s="27"/>
      <c r="I309" s="36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</row>
    <row r="310" spans="1:22" ht="21" customHeight="1" x14ac:dyDescent="0.15">
      <c r="A310" s="26"/>
      <c r="B310" s="27"/>
      <c r="C310" s="27"/>
      <c r="D310" s="27"/>
      <c r="E310" s="27"/>
      <c r="F310" s="27"/>
      <c r="G310" s="27"/>
      <c r="H310" s="27"/>
      <c r="I310" s="36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</row>
    <row r="311" spans="1:22" ht="21" customHeight="1" x14ac:dyDescent="0.15">
      <c r="A311" s="26"/>
      <c r="B311" s="27"/>
      <c r="C311" s="27"/>
      <c r="D311" s="27"/>
      <c r="E311" s="27"/>
      <c r="F311" s="27"/>
      <c r="G311" s="27"/>
      <c r="H311" s="27"/>
      <c r="I311" s="36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</row>
    <row r="312" spans="1:22" ht="21" customHeight="1" x14ac:dyDescent="0.15">
      <c r="A312" s="26"/>
      <c r="B312" s="27"/>
      <c r="C312" s="27"/>
      <c r="D312" s="27"/>
      <c r="E312" s="27"/>
      <c r="F312" s="27"/>
      <c r="G312" s="27"/>
      <c r="H312" s="27"/>
      <c r="I312" s="36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</row>
    <row r="313" spans="1:22" ht="21" customHeight="1" x14ac:dyDescent="0.15">
      <c r="A313" s="26"/>
      <c r="B313" s="27"/>
      <c r="C313" s="27"/>
      <c r="D313" s="27"/>
      <c r="E313" s="27"/>
      <c r="F313" s="27"/>
      <c r="G313" s="27"/>
      <c r="H313" s="27"/>
      <c r="I313" s="36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</row>
    <row r="314" spans="1:22" ht="21" customHeight="1" x14ac:dyDescent="0.15">
      <c r="A314" s="26"/>
      <c r="B314" s="27"/>
      <c r="C314" s="27"/>
      <c r="D314" s="27"/>
      <c r="E314" s="27"/>
      <c r="F314" s="27"/>
      <c r="G314" s="27"/>
      <c r="H314" s="27"/>
      <c r="I314" s="36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</row>
    <row r="315" spans="1:22" ht="21" customHeight="1" x14ac:dyDescent="0.15">
      <c r="A315" s="26"/>
      <c r="B315" s="27"/>
      <c r="C315" s="27"/>
      <c r="D315" s="27"/>
      <c r="E315" s="27"/>
      <c r="F315" s="27"/>
      <c r="G315" s="27"/>
      <c r="H315" s="27"/>
      <c r="I315" s="36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</row>
    <row r="316" spans="1:22" ht="21" customHeight="1" x14ac:dyDescent="0.15">
      <c r="A316" s="26"/>
      <c r="B316" s="27"/>
      <c r="C316" s="27"/>
      <c r="D316" s="27"/>
      <c r="E316" s="27"/>
      <c r="F316" s="27"/>
      <c r="G316" s="27"/>
      <c r="H316" s="27"/>
      <c r="I316" s="36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</row>
    <row r="317" spans="1:22" ht="21" customHeight="1" x14ac:dyDescent="0.15">
      <c r="A317" s="26"/>
      <c r="B317" s="27"/>
      <c r="C317" s="27"/>
      <c r="D317" s="27"/>
      <c r="E317" s="27"/>
      <c r="F317" s="27"/>
      <c r="G317" s="27"/>
      <c r="H317" s="27"/>
      <c r="I317" s="36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</row>
    <row r="318" spans="1:22" ht="21" customHeight="1" x14ac:dyDescent="0.15">
      <c r="A318" s="26"/>
      <c r="B318" s="27"/>
      <c r="C318" s="27"/>
      <c r="D318" s="27"/>
      <c r="E318" s="27"/>
      <c r="F318" s="27"/>
      <c r="G318" s="27"/>
      <c r="H318" s="27"/>
      <c r="I318" s="36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</row>
    <row r="319" spans="1:22" ht="21" customHeight="1" x14ac:dyDescent="0.15">
      <c r="A319" s="26"/>
      <c r="B319" s="27"/>
      <c r="C319" s="27"/>
      <c r="D319" s="27"/>
      <c r="E319" s="27"/>
      <c r="F319" s="27"/>
      <c r="G319" s="27"/>
      <c r="H319" s="27"/>
      <c r="I319" s="36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</row>
    <row r="320" spans="1:22" ht="21" customHeight="1" x14ac:dyDescent="0.15">
      <c r="A320" s="26"/>
      <c r="B320" s="27"/>
      <c r="C320" s="27"/>
      <c r="D320" s="27"/>
      <c r="E320" s="27"/>
      <c r="F320" s="27"/>
      <c r="G320" s="27"/>
      <c r="H320" s="27"/>
      <c r="I320" s="36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</row>
    <row r="321" spans="1:22" ht="21" customHeight="1" x14ac:dyDescent="0.15">
      <c r="A321" s="26"/>
      <c r="B321" s="27"/>
      <c r="C321" s="27"/>
      <c r="D321" s="27"/>
      <c r="E321" s="27"/>
      <c r="F321" s="27"/>
      <c r="G321" s="27"/>
      <c r="H321" s="27"/>
      <c r="I321" s="36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</row>
    <row r="322" spans="1:22" ht="21" customHeight="1" x14ac:dyDescent="0.15">
      <c r="A322" s="26"/>
      <c r="B322" s="27"/>
      <c r="C322" s="27"/>
      <c r="D322" s="27"/>
      <c r="E322" s="27"/>
      <c r="F322" s="27"/>
      <c r="G322" s="27"/>
      <c r="H322" s="27"/>
      <c r="I322" s="36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</row>
    <row r="323" spans="1:22" ht="21" customHeight="1" x14ac:dyDescent="0.15">
      <c r="A323" s="26"/>
      <c r="B323" s="27"/>
      <c r="C323" s="27"/>
      <c r="D323" s="27"/>
      <c r="E323" s="27"/>
      <c r="F323" s="27"/>
      <c r="G323" s="27"/>
      <c r="H323" s="27"/>
      <c r="I323" s="36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</row>
    <row r="324" spans="1:22" ht="21" customHeight="1" x14ac:dyDescent="0.15">
      <c r="A324" s="26"/>
      <c r="B324" s="27"/>
      <c r="C324" s="27"/>
      <c r="D324" s="27"/>
      <c r="E324" s="27"/>
      <c r="F324" s="27"/>
      <c r="G324" s="27"/>
      <c r="H324" s="27"/>
      <c r="I324" s="36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</row>
    <row r="325" spans="1:22" ht="21" customHeight="1" x14ac:dyDescent="0.15">
      <c r="A325" s="26"/>
      <c r="B325" s="27"/>
      <c r="C325" s="27"/>
      <c r="D325" s="27"/>
      <c r="E325" s="27"/>
      <c r="F325" s="27"/>
      <c r="G325" s="27"/>
      <c r="H325" s="27"/>
      <c r="I325" s="36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</row>
    <row r="326" spans="1:22" ht="21" customHeight="1" x14ac:dyDescent="0.15">
      <c r="A326" s="26"/>
      <c r="B326" s="27"/>
      <c r="C326" s="27"/>
      <c r="D326" s="27"/>
      <c r="E326" s="27"/>
      <c r="F326" s="27"/>
      <c r="G326" s="27"/>
      <c r="H326" s="27"/>
      <c r="I326" s="36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</row>
    <row r="327" spans="1:22" ht="21" customHeight="1" x14ac:dyDescent="0.15">
      <c r="A327" s="26"/>
      <c r="B327" s="27"/>
      <c r="C327" s="27"/>
      <c r="D327" s="27"/>
      <c r="E327" s="27"/>
      <c r="F327" s="27"/>
      <c r="G327" s="27"/>
      <c r="H327" s="27"/>
      <c r="I327" s="36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</row>
    <row r="328" spans="1:22" ht="21" customHeight="1" x14ac:dyDescent="0.15">
      <c r="A328" s="26"/>
      <c r="B328" s="27"/>
      <c r="C328" s="27"/>
      <c r="D328" s="27"/>
      <c r="E328" s="27"/>
      <c r="F328" s="27"/>
      <c r="G328" s="27"/>
      <c r="H328" s="27"/>
      <c r="I328" s="36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</row>
    <row r="329" spans="1:22" ht="21" customHeight="1" x14ac:dyDescent="0.15">
      <c r="A329" s="26"/>
      <c r="B329" s="27"/>
      <c r="C329" s="27"/>
      <c r="D329" s="27"/>
      <c r="E329" s="27"/>
      <c r="F329" s="27"/>
      <c r="G329" s="27"/>
      <c r="H329" s="27"/>
      <c r="I329" s="36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</row>
    <row r="330" spans="1:22" ht="21" customHeight="1" x14ac:dyDescent="0.15">
      <c r="A330" s="26"/>
      <c r="B330" s="27"/>
      <c r="C330" s="27"/>
      <c r="D330" s="27"/>
      <c r="E330" s="27"/>
      <c r="F330" s="27"/>
      <c r="G330" s="27"/>
      <c r="H330" s="27"/>
      <c r="I330" s="36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</row>
    <row r="331" spans="1:22" ht="21" customHeight="1" x14ac:dyDescent="0.15">
      <c r="A331" s="26"/>
      <c r="B331" s="27"/>
      <c r="C331" s="27"/>
      <c r="D331" s="27"/>
      <c r="E331" s="27"/>
      <c r="F331" s="27"/>
      <c r="G331" s="27"/>
      <c r="H331" s="27"/>
      <c r="I331" s="36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</row>
    <row r="332" spans="1:22" ht="21" customHeight="1" x14ac:dyDescent="0.15">
      <c r="A332" s="26"/>
      <c r="B332" s="27"/>
      <c r="C332" s="27"/>
      <c r="D332" s="27"/>
      <c r="E332" s="27"/>
      <c r="F332" s="27"/>
      <c r="G332" s="27"/>
      <c r="H332" s="27"/>
      <c r="I332" s="36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</row>
    <row r="333" spans="1:22" ht="21" customHeight="1" x14ac:dyDescent="0.15">
      <c r="A333" s="26"/>
      <c r="B333" s="27"/>
      <c r="C333" s="27"/>
      <c r="D333" s="27"/>
      <c r="E333" s="27"/>
      <c r="F333" s="27"/>
      <c r="G333" s="27"/>
      <c r="H333" s="27"/>
      <c r="I333" s="36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</row>
    <row r="334" spans="1:22" ht="21" customHeight="1" x14ac:dyDescent="0.15">
      <c r="A334" s="26"/>
      <c r="B334" s="27"/>
      <c r="C334" s="27"/>
      <c r="D334" s="27"/>
      <c r="E334" s="27"/>
      <c r="F334" s="27"/>
      <c r="G334" s="27"/>
      <c r="H334" s="27"/>
      <c r="I334" s="36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</row>
    <row r="335" spans="1:22" ht="21" customHeight="1" x14ac:dyDescent="0.15">
      <c r="A335" s="26"/>
      <c r="B335" s="27"/>
      <c r="C335" s="27"/>
      <c r="D335" s="27"/>
      <c r="E335" s="27"/>
      <c r="F335" s="27"/>
      <c r="G335" s="27"/>
      <c r="H335" s="27"/>
      <c r="I335" s="36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</row>
    <row r="336" spans="1:22" ht="21" customHeight="1" x14ac:dyDescent="0.15">
      <c r="A336" s="26"/>
      <c r="B336" s="27"/>
      <c r="C336" s="27"/>
      <c r="D336" s="27"/>
      <c r="E336" s="27"/>
      <c r="F336" s="27"/>
      <c r="G336" s="27"/>
      <c r="H336" s="27"/>
      <c r="I336" s="36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</row>
    <row r="337" spans="1:22" ht="21" customHeight="1" x14ac:dyDescent="0.15">
      <c r="A337" s="26"/>
      <c r="B337" s="27"/>
      <c r="C337" s="27"/>
      <c r="D337" s="27"/>
      <c r="E337" s="27"/>
      <c r="F337" s="27"/>
      <c r="G337" s="27"/>
      <c r="H337" s="27"/>
      <c r="I337" s="36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</row>
    <row r="338" spans="1:22" ht="21" customHeight="1" x14ac:dyDescent="0.15">
      <c r="A338" s="26"/>
      <c r="B338" s="27"/>
      <c r="C338" s="27"/>
      <c r="D338" s="27"/>
      <c r="E338" s="27"/>
      <c r="F338" s="27"/>
      <c r="G338" s="27"/>
      <c r="H338" s="27"/>
      <c r="I338" s="36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</row>
    <row r="339" spans="1:22" ht="21" customHeight="1" x14ac:dyDescent="0.15">
      <c r="A339" s="26"/>
      <c r="B339" s="27"/>
      <c r="C339" s="27"/>
      <c r="D339" s="27"/>
      <c r="E339" s="27"/>
      <c r="F339" s="27"/>
      <c r="G339" s="27"/>
      <c r="H339" s="27"/>
      <c r="I339" s="36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</row>
    <row r="340" spans="1:22" ht="21" customHeight="1" x14ac:dyDescent="0.15">
      <c r="A340" s="26"/>
      <c r="B340" s="27"/>
      <c r="C340" s="27"/>
      <c r="D340" s="27"/>
      <c r="E340" s="27"/>
      <c r="F340" s="27"/>
      <c r="G340" s="27"/>
      <c r="H340" s="27"/>
      <c r="I340" s="36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</row>
    <row r="341" spans="1:22" ht="21" customHeight="1" x14ac:dyDescent="0.15">
      <c r="A341" s="26"/>
      <c r="B341" s="27"/>
      <c r="C341" s="27"/>
      <c r="D341" s="27"/>
      <c r="E341" s="27"/>
      <c r="F341" s="27"/>
      <c r="G341" s="27"/>
      <c r="H341" s="27"/>
      <c r="I341" s="36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</row>
    <row r="342" spans="1:22" ht="21" customHeight="1" x14ac:dyDescent="0.15">
      <c r="A342" s="26"/>
      <c r="B342" s="27"/>
      <c r="C342" s="27"/>
      <c r="D342" s="27"/>
      <c r="E342" s="27"/>
      <c r="F342" s="27"/>
      <c r="G342" s="27"/>
      <c r="H342" s="27"/>
      <c r="I342" s="36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</row>
    <row r="343" spans="1:22" ht="21" customHeight="1" x14ac:dyDescent="0.15">
      <c r="A343" s="26"/>
      <c r="B343" s="27"/>
      <c r="C343" s="27"/>
      <c r="D343" s="27"/>
      <c r="E343" s="27"/>
      <c r="F343" s="27"/>
      <c r="G343" s="27"/>
      <c r="H343" s="27"/>
      <c r="I343" s="36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</row>
    <row r="344" spans="1:22" ht="21" customHeight="1" x14ac:dyDescent="0.15">
      <c r="A344" s="26"/>
      <c r="B344" s="27"/>
      <c r="C344" s="27"/>
      <c r="D344" s="27"/>
      <c r="E344" s="27"/>
      <c r="F344" s="27"/>
      <c r="G344" s="27"/>
      <c r="H344" s="27"/>
      <c r="I344" s="36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</row>
    <row r="345" spans="1:22" ht="21" customHeight="1" x14ac:dyDescent="0.15">
      <c r="A345" s="26"/>
      <c r="B345" s="27"/>
      <c r="C345" s="27"/>
      <c r="D345" s="27"/>
      <c r="E345" s="27"/>
      <c r="F345" s="27"/>
      <c r="G345" s="27"/>
      <c r="H345" s="27"/>
      <c r="I345" s="36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</row>
    <row r="346" spans="1:22" ht="21" customHeight="1" x14ac:dyDescent="0.15">
      <c r="A346" s="26"/>
      <c r="B346" s="27"/>
      <c r="C346" s="27"/>
      <c r="D346" s="27"/>
      <c r="E346" s="27"/>
      <c r="F346" s="27"/>
      <c r="G346" s="27"/>
      <c r="H346" s="27"/>
      <c r="I346" s="36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</row>
    <row r="347" spans="1:22" ht="21" customHeight="1" x14ac:dyDescent="0.15">
      <c r="A347" s="26"/>
      <c r="B347" s="27"/>
      <c r="C347" s="27"/>
      <c r="D347" s="27"/>
      <c r="E347" s="27"/>
      <c r="F347" s="27"/>
      <c r="G347" s="27"/>
      <c r="H347" s="27"/>
      <c r="I347" s="36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</row>
    <row r="348" spans="1:22" ht="21" customHeight="1" x14ac:dyDescent="0.15">
      <c r="A348" s="26"/>
      <c r="B348" s="27"/>
      <c r="C348" s="27"/>
      <c r="D348" s="27"/>
      <c r="E348" s="27"/>
      <c r="F348" s="27"/>
      <c r="G348" s="27"/>
      <c r="H348" s="27"/>
      <c r="I348" s="36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</row>
    <row r="349" spans="1:22" ht="21" customHeight="1" x14ac:dyDescent="0.15">
      <c r="A349" s="26"/>
      <c r="B349" s="27"/>
      <c r="C349" s="27"/>
      <c r="D349" s="27"/>
      <c r="E349" s="27"/>
      <c r="F349" s="27"/>
      <c r="G349" s="27"/>
      <c r="H349" s="27"/>
      <c r="I349" s="36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</row>
    <row r="350" spans="1:22" ht="21" customHeight="1" x14ac:dyDescent="0.15">
      <c r="A350" s="26"/>
      <c r="B350" s="27"/>
      <c r="C350" s="27"/>
      <c r="D350" s="27"/>
      <c r="E350" s="27"/>
      <c r="F350" s="27"/>
      <c r="G350" s="27"/>
      <c r="H350" s="27"/>
      <c r="I350" s="36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</row>
    <row r="351" spans="1:22" ht="21" customHeight="1" x14ac:dyDescent="0.15">
      <c r="A351" s="26"/>
      <c r="B351" s="27"/>
      <c r="C351" s="27"/>
      <c r="D351" s="27"/>
      <c r="E351" s="27"/>
      <c r="F351" s="27"/>
      <c r="G351" s="27"/>
      <c r="H351" s="27"/>
      <c r="I351" s="36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</row>
    <row r="352" spans="1:22" ht="21" customHeight="1" x14ac:dyDescent="0.15">
      <c r="A352" s="26"/>
      <c r="B352" s="27"/>
      <c r="C352" s="27"/>
      <c r="D352" s="27"/>
      <c r="E352" s="27"/>
      <c r="F352" s="27"/>
      <c r="G352" s="27"/>
      <c r="H352" s="27"/>
      <c r="I352" s="36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</row>
    <row r="353" spans="1:22" ht="21" customHeight="1" x14ac:dyDescent="0.15">
      <c r="A353" s="26"/>
      <c r="B353" s="27"/>
      <c r="C353" s="27"/>
      <c r="D353" s="27"/>
      <c r="E353" s="27"/>
      <c r="F353" s="27"/>
      <c r="G353" s="27"/>
      <c r="H353" s="27"/>
      <c r="I353" s="36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</row>
    <row r="354" spans="1:22" ht="21" customHeight="1" x14ac:dyDescent="0.15">
      <c r="A354" s="26"/>
      <c r="B354" s="27"/>
      <c r="C354" s="27"/>
      <c r="D354" s="27"/>
      <c r="E354" s="27"/>
      <c r="F354" s="27"/>
      <c r="G354" s="27"/>
      <c r="H354" s="27"/>
      <c r="I354" s="36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</row>
    <row r="355" spans="1:22" ht="21" customHeight="1" x14ac:dyDescent="0.15">
      <c r="A355" s="26"/>
      <c r="B355" s="27"/>
      <c r="C355" s="27"/>
      <c r="D355" s="27"/>
      <c r="E355" s="27"/>
      <c r="F355" s="27"/>
      <c r="G355" s="27"/>
      <c r="H355" s="27"/>
      <c r="I355" s="36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</row>
    <row r="356" spans="1:22" ht="21" customHeight="1" x14ac:dyDescent="0.15">
      <c r="A356" s="26"/>
      <c r="B356" s="27"/>
      <c r="C356" s="27"/>
      <c r="D356" s="27"/>
      <c r="E356" s="27"/>
      <c r="F356" s="27"/>
      <c r="G356" s="27"/>
      <c r="H356" s="27"/>
      <c r="I356" s="36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</row>
    <row r="357" spans="1:22" ht="21" customHeight="1" x14ac:dyDescent="0.15">
      <c r="A357" s="26"/>
      <c r="B357" s="27"/>
      <c r="C357" s="27"/>
      <c r="D357" s="27"/>
      <c r="E357" s="27"/>
      <c r="F357" s="27"/>
      <c r="G357" s="27"/>
      <c r="H357" s="27"/>
      <c r="I357" s="36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</row>
    <row r="358" spans="1:22" ht="21" customHeight="1" x14ac:dyDescent="0.15">
      <c r="A358" s="26"/>
      <c r="B358" s="27"/>
      <c r="C358" s="27"/>
      <c r="D358" s="27"/>
      <c r="E358" s="27"/>
      <c r="F358" s="27"/>
      <c r="G358" s="27"/>
      <c r="H358" s="27"/>
      <c r="I358" s="36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</row>
    <row r="359" spans="1:22" ht="21" customHeight="1" x14ac:dyDescent="0.15">
      <c r="A359" s="26"/>
      <c r="B359" s="27"/>
      <c r="C359" s="27"/>
      <c r="D359" s="27"/>
      <c r="E359" s="27"/>
      <c r="F359" s="27"/>
      <c r="G359" s="27"/>
      <c r="H359" s="27"/>
      <c r="I359" s="36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</row>
    <row r="360" spans="1:22" ht="21" customHeight="1" x14ac:dyDescent="0.15">
      <c r="A360" s="26"/>
      <c r="B360" s="27"/>
      <c r="C360" s="27"/>
      <c r="D360" s="27"/>
      <c r="E360" s="27"/>
      <c r="F360" s="27"/>
      <c r="G360" s="27"/>
      <c r="H360" s="27"/>
      <c r="I360" s="36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</row>
    <row r="361" spans="1:22" ht="21" customHeight="1" x14ac:dyDescent="0.15">
      <c r="A361" s="26"/>
      <c r="B361" s="27"/>
      <c r="C361" s="27"/>
      <c r="D361" s="27"/>
      <c r="E361" s="27"/>
      <c r="F361" s="27"/>
      <c r="G361" s="27"/>
      <c r="H361" s="27"/>
      <c r="I361" s="36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</row>
    <row r="362" spans="1:22" ht="21" customHeight="1" x14ac:dyDescent="0.15">
      <c r="A362" s="26"/>
      <c r="B362" s="27"/>
      <c r="C362" s="27"/>
      <c r="D362" s="27"/>
      <c r="E362" s="27"/>
      <c r="F362" s="27"/>
      <c r="G362" s="27"/>
      <c r="H362" s="27"/>
      <c r="I362" s="36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</row>
    <row r="363" spans="1:22" ht="21" customHeight="1" x14ac:dyDescent="0.15">
      <c r="A363" s="26"/>
      <c r="B363" s="27"/>
      <c r="C363" s="27"/>
      <c r="D363" s="27"/>
      <c r="E363" s="27"/>
      <c r="F363" s="27"/>
      <c r="G363" s="27"/>
      <c r="H363" s="27"/>
      <c r="I363" s="36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</row>
    <row r="364" spans="1:22" ht="21" customHeight="1" x14ac:dyDescent="0.15">
      <c r="A364" s="26"/>
      <c r="B364" s="27"/>
      <c r="C364" s="27"/>
      <c r="D364" s="27"/>
      <c r="E364" s="27"/>
      <c r="F364" s="27"/>
      <c r="G364" s="27"/>
      <c r="H364" s="27"/>
      <c r="I364" s="36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</row>
    <row r="365" spans="1:22" ht="21" customHeight="1" x14ac:dyDescent="0.15">
      <c r="A365" s="26"/>
      <c r="B365" s="27"/>
      <c r="C365" s="27"/>
      <c r="D365" s="27"/>
      <c r="E365" s="27"/>
      <c r="F365" s="27"/>
      <c r="G365" s="27"/>
      <c r="H365" s="27"/>
      <c r="I365" s="36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</row>
    <row r="366" spans="1:22" ht="21" customHeight="1" x14ac:dyDescent="0.15">
      <c r="A366" s="26"/>
      <c r="B366" s="27"/>
      <c r="C366" s="27"/>
      <c r="D366" s="27"/>
      <c r="E366" s="27"/>
      <c r="F366" s="27"/>
      <c r="G366" s="27"/>
      <c r="H366" s="27"/>
      <c r="I366" s="36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</row>
    <row r="367" spans="1:22" ht="21" customHeight="1" x14ac:dyDescent="0.15">
      <c r="A367" s="26"/>
      <c r="B367" s="27"/>
      <c r="C367" s="27"/>
      <c r="D367" s="27"/>
      <c r="E367" s="27"/>
      <c r="F367" s="27"/>
      <c r="G367" s="27"/>
      <c r="H367" s="27"/>
      <c r="I367" s="36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</row>
    <row r="368" spans="1:22" ht="21" customHeight="1" x14ac:dyDescent="0.15">
      <c r="A368" s="26"/>
      <c r="B368" s="27"/>
      <c r="C368" s="27"/>
      <c r="D368" s="27"/>
      <c r="E368" s="27"/>
      <c r="F368" s="27"/>
      <c r="G368" s="27"/>
      <c r="H368" s="27"/>
      <c r="I368" s="36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</row>
    <row r="369" spans="1:22" ht="21" customHeight="1" x14ac:dyDescent="0.15">
      <c r="A369" s="26"/>
      <c r="B369" s="27"/>
      <c r="C369" s="27"/>
      <c r="D369" s="27"/>
      <c r="E369" s="27"/>
      <c r="F369" s="27"/>
      <c r="G369" s="27"/>
      <c r="H369" s="27"/>
      <c r="I369" s="36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</row>
    <row r="370" spans="1:22" ht="21" customHeight="1" x14ac:dyDescent="0.15">
      <c r="A370" s="26"/>
      <c r="B370" s="27"/>
      <c r="C370" s="27"/>
      <c r="D370" s="27"/>
      <c r="E370" s="27"/>
      <c r="F370" s="27"/>
      <c r="G370" s="27"/>
      <c r="H370" s="27"/>
      <c r="I370" s="36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</row>
    <row r="371" spans="1:22" ht="21" customHeight="1" x14ac:dyDescent="0.15">
      <c r="A371" s="26"/>
      <c r="B371" s="27"/>
      <c r="C371" s="27"/>
      <c r="D371" s="27"/>
      <c r="E371" s="27"/>
      <c r="F371" s="27"/>
      <c r="G371" s="27"/>
      <c r="H371" s="27"/>
      <c r="I371" s="36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</row>
    <row r="372" spans="1:22" ht="21" customHeight="1" x14ac:dyDescent="0.15">
      <c r="A372" s="26"/>
      <c r="B372" s="27"/>
      <c r="C372" s="27"/>
      <c r="D372" s="27"/>
      <c r="E372" s="27"/>
      <c r="F372" s="27"/>
      <c r="G372" s="27"/>
      <c r="H372" s="27"/>
      <c r="I372" s="36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</row>
    <row r="373" spans="1:22" ht="21" customHeight="1" x14ac:dyDescent="0.15">
      <c r="A373" s="26"/>
      <c r="B373" s="27"/>
      <c r="C373" s="27"/>
      <c r="D373" s="27"/>
      <c r="E373" s="27"/>
      <c r="F373" s="27"/>
      <c r="G373" s="27"/>
      <c r="H373" s="27"/>
      <c r="I373" s="36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</row>
    <row r="374" spans="1:22" ht="21" customHeight="1" x14ac:dyDescent="0.15">
      <c r="A374" s="26"/>
      <c r="B374" s="27"/>
      <c r="C374" s="27"/>
      <c r="D374" s="27"/>
      <c r="E374" s="27"/>
      <c r="F374" s="27"/>
      <c r="G374" s="27"/>
      <c r="H374" s="27"/>
      <c r="I374" s="36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</row>
    <row r="375" spans="1:22" ht="21" customHeight="1" x14ac:dyDescent="0.15">
      <c r="A375" s="26"/>
      <c r="B375" s="27"/>
      <c r="C375" s="27"/>
      <c r="D375" s="27"/>
      <c r="E375" s="27"/>
      <c r="F375" s="27"/>
      <c r="G375" s="27"/>
      <c r="H375" s="27"/>
      <c r="I375" s="36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</row>
    <row r="376" spans="1:22" ht="21" customHeight="1" x14ac:dyDescent="0.15">
      <c r="A376" s="26"/>
      <c r="B376" s="27"/>
      <c r="C376" s="27"/>
      <c r="D376" s="27"/>
      <c r="E376" s="27"/>
      <c r="F376" s="27"/>
      <c r="G376" s="27"/>
      <c r="H376" s="27"/>
      <c r="I376" s="36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</row>
    <row r="377" spans="1:22" ht="21" customHeight="1" x14ac:dyDescent="0.15">
      <c r="A377" s="26"/>
      <c r="B377" s="27"/>
      <c r="C377" s="27"/>
      <c r="D377" s="27"/>
      <c r="E377" s="27"/>
      <c r="F377" s="27"/>
      <c r="G377" s="27"/>
      <c r="H377" s="27"/>
      <c r="I377" s="36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</row>
    <row r="378" spans="1:22" ht="21" customHeight="1" x14ac:dyDescent="0.15">
      <c r="A378" s="26"/>
      <c r="B378" s="27"/>
      <c r="C378" s="27"/>
      <c r="D378" s="27"/>
      <c r="E378" s="27"/>
      <c r="F378" s="27"/>
      <c r="G378" s="27"/>
      <c r="H378" s="27"/>
      <c r="I378" s="36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</row>
    <row r="379" spans="1:22" ht="21" customHeight="1" x14ac:dyDescent="0.15">
      <c r="A379" s="26"/>
      <c r="B379" s="27"/>
      <c r="C379" s="27"/>
      <c r="D379" s="27"/>
      <c r="E379" s="27"/>
      <c r="F379" s="27"/>
      <c r="G379" s="27"/>
      <c r="H379" s="27"/>
      <c r="I379" s="36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</row>
    <row r="380" spans="1:22" ht="21" customHeight="1" x14ac:dyDescent="0.15">
      <c r="A380" s="26"/>
      <c r="B380" s="27"/>
      <c r="C380" s="27"/>
      <c r="D380" s="27"/>
      <c r="E380" s="27"/>
      <c r="F380" s="27"/>
      <c r="G380" s="27"/>
      <c r="H380" s="27"/>
      <c r="I380" s="36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</row>
    <row r="381" spans="1:22" ht="21" customHeight="1" x14ac:dyDescent="0.15">
      <c r="A381" s="26"/>
      <c r="B381" s="27"/>
      <c r="C381" s="27"/>
      <c r="D381" s="27"/>
      <c r="E381" s="27"/>
      <c r="F381" s="27"/>
      <c r="G381" s="27"/>
      <c r="H381" s="27"/>
      <c r="I381" s="36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</row>
    <row r="382" spans="1:22" ht="21" customHeight="1" x14ac:dyDescent="0.15">
      <c r="A382" s="26"/>
      <c r="B382" s="27"/>
      <c r="C382" s="27"/>
      <c r="D382" s="27"/>
      <c r="E382" s="27"/>
      <c r="F382" s="27"/>
      <c r="G382" s="27"/>
      <c r="H382" s="27"/>
      <c r="I382" s="36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</row>
    <row r="383" spans="1:22" ht="21" customHeight="1" x14ac:dyDescent="0.15">
      <c r="A383" s="26"/>
      <c r="B383" s="27"/>
      <c r="C383" s="27"/>
      <c r="D383" s="27"/>
      <c r="E383" s="27"/>
      <c r="F383" s="27"/>
      <c r="G383" s="27"/>
      <c r="H383" s="27"/>
      <c r="I383" s="36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</row>
    <row r="384" spans="1:22" ht="21" customHeight="1" x14ac:dyDescent="0.15">
      <c r="A384" s="26"/>
      <c r="B384" s="27"/>
      <c r="C384" s="27"/>
      <c r="D384" s="27"/>
      <c r="E384" s="27"/>
      <c r="F384" s="27"/>
      <c r="G384" s="27"/>
      <c r="H384" s="27"/>
      <c r="I384" s="36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</row>
    <row r="385" spans="1:22" ht="21" customHeight="1" x14ac:dyDescent="0.15">
      <c r="A385" s="26"/>
      <c r="B385" s="27"/>
      <c r="C385" s="27"/>
      <c r="D385" s="27"/>
      <c r="E385" s="27"/>
      <c r="F385" s="27"/>
      <c r="G385" s="27"/>
      <c r="H385" s="27"/>
      <c r="I385" s="36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</row>
    <row r="386" spans="1:22" ht="21" customHeight="1" x14ac:dyDescent="0.15">
      <c r="A386" s="26"/>
      <c r="B386" s="27"/>
      <c r="C386" s="27"/>
      <c r="D386" s="27"/>
      <c r="E386" s="27"/>
      <c r="F386" s="27"/>
      <c r="G386" s="27"/>
      <c r="H386" s="27"/>
      <c r="I386" s="36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</row>
    <row r="387" spans="1:22" ht="21" customHeight="1" x14ac:dyDescent="0.15">
      <c r="A387" s="26"/>
      <c r="B387" s="27"/>
      <c r="C387" s="27"/>
      <c r="D387" s="27"/>
      <c r="E387" s="27"/>
      <c r="F387" s="27"/>
      <c r="G387" s="27"/>
      <c r="H387" s="27"/>
      <c r="I387" s="36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</row>
    <row r="388" spans="1:22" ht="21" customHeight="1" x14ac:dyDescent="0.15">
      <c r="A388" s="26"/>
      <c r="B388" s="27"/>
      <c r="C388" s="27"/>
      <c r="D388" s="27"/>
      <c r="E388" s="27"/>
      <c r="F388" s="27"/>
      <c r="G388" s="27"/>
      <c r="H388" s="27"/>
      <c r="I388" s="36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</row>
    <row r="389" spans="1:22" ht="21" customHeight="1" x14ac:dyDescent="0.15">
      <c r="A389" s="26"/>
      <c r="B389" s="27"/>
      <c r="C389" s="27"/>
      <c r="D389" s="27"/>
      <c r="E389" s="27"/>
      <c r="F389" s="27"/>
      <c r="G389" s="27"/>
      <c r="H389" s="27"/>
      <c r="I389" s="36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</row>
    <row r="390" spans="1:22" ht="21" customHeight="1" x14ac:dyDescent="0.15">
      <c r="A390" s="26"/>
      <c r="B390" s="27"/>
      <c r="C390" s="27"/>
      <c r="D390" s="27"/>
      <c r="E390" s="27"/>
      <c r="F390" s="27"/>
      <c r="G390" s="27"/>
      <c r="H390" s="27"/>
      <c r="I390" s="36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</row>
    <row r="391" spans="1:22" ht="21" customHeight="1" x14ac:dyDescent="0.15">
      <c r="A391" s="26"/>
      <c r="B391" s="27"/>
      <c r="C391" s="27"/>
      <c r="D391" s="27"/>
      <c r="E391" s="27"/>
      <c r="F391" s="27"/>
      <c r="G391" s="27"/>
      <c r="H391" s="27"/>
      <c r="I391" s="36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</row>
    <row r="392" spans="1:22" ht="21" customHeight="1" x14ac:dyDescent="0.15">
      <c r="A392" s="26"/>
      <c r="B392" s="27"/>
      <c r="C392" s="27"/>
      <c r="D392" s="27"/>
      <c r="E392" s="27"/>
      <c r="F392" s="27"/>
      <c r="G392" s="27"/>
      <c r="H392" s="27"/>
      <c r="I392" s="36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</row>
    <row r="393" spans="1:22" ht="21" customHeight="1" x14ac:dyDescent="0.15">
      <c r="A393" s="26"/>
      <c r="B393" s="27"/>
      <c r="C393" s="27"/>
      <c r="D393" s="27"/>
      <c r="E393" s="27"/>
      <c r="F393" s="27"/>
      <c r="G393" s="27"/>
      <c r="H393" s="27"/>
      <c r="I393" s="36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</row>
    <row r="394" spans="1:22" ht="21" customHeight="1" x14ac:dyDescent="0.15">
      <c r="A394" s="26"/>
      <c r="B394" s="27"/>
      <c r="C394" s="27"/>
      <c r="D394" s="27"/>
      <c r="E394" s="27"/>
      <c r="F394" s="27"/>
      <c r="G394" s="27"/>
      <c r="H394" s="27"/>
      <c r="I394" s="36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</row>
    <row r="395" spans="1:22" ht="21" customHeight="1" x14ac:dyDescent="0.15">
      <c r="A395" s="26"/>
      <c r="B395" s="27"/>
      <c r="C395" s="27"/>
      <c r="D395" s="27"/>
      <c r="E395" s="27"/>
      <c r="F395" s="27"/>
      <c r="G395" s="27"/>
      <c r="H395" s="27"/>
      <c r="I395" s="36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</row>
    <row r="396" spans="1:22" ht="21" customHeight="1" x14ac:dyDescent="0.15">
      <c r="A396" s="26"/>
      <c r="B396" s="27"/>
      <c r="C396" s="27"/>
      <c r="D396" s="27"/>
      <c r="E396" s="27"/>
      <c r="F396" s="27"/>
      <c r="G396" s="27"/>
      <c r="H396" s="27"/>
      <c r="I396" s="36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</row>
    <row r="397" spans="1:22" ht="21" customHeight="1" x14ac:dyDescent="0.15">
      <c r="A397" s="26"/>
      <c r="B397" s="27"/>
      <c r="C397" s="27"/>
      <c r="D397" s="27"/>
      <c r="E397" s="27"/>
      <c r="F397" s="27"/>
      <c r="G397" s="27"/>
      <c r="H397" s="27"/>
      <c r="I397" s="36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</row>
    <row r="398" spans="1:22" ht="21" customHeight="1" x14ac:dyDescent="0.15">
      <c r="A398" s="26"/>
      <c r="B398" s="27"/>
      <c r="C398" s="27"/>
      <c r="D398" s="27"/>
      <c r="E398" s="27"/>
      <c r="F398" s="27"/>
      <c r="G398" s="27"/>
      <c r="H398" s="27"/>
      <c r="I398" s="36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</row>
    <row r="399" spans="1:22" ht="21" customHeight="1" x14ac:dyDescent="0.15">
      <c r="A399" s="26"/>
      <c r="B399" s="27"/>
      <c r="C399" s="27"/>
      <c r="D399" s="27"/>
      <c r="E399" s="27"/>
      <c r="F399" s="27"/>
      <c r="G399" s="27"/>
      <c r="H399" s="27"/>
      <c r="I399" s="36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</row>
    <row r="400" spans="1:22" ht="21" customHeight="1" x14ac:dyDescent="0.15">
      <c r="A400" s="26"/>
      <c r="B400" s="27"/>
      <c r="C400" s="27"/>
      <c r="D400" s="27"/>
      <c r="E400" s="27"/>
      <c r="F400" s="27"/>
      <c r="G400" s="27"/>
      <c r="H400" s="27"/>
      <c r="I400" s="36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</row>
    <row r="401" spans="1:22" ht="21" customHeight="1" x14ac:dyDescent="0.15">
      <c r="A401" s="26"/>
      <c r="B401" s="27"/>
      <c r="C401" s="27"/>
      <c r="D401" s="27"/>
      <c r="E401" s="27"/>
      <c r="F401" s="27"/>
      <c r="G401" s="27"/>
      <c r="H401" s="27"/>
      <c r="I401" s="36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</row>
    <row r="402" spans="1:22" ht="21" customHeight="1" x14ac:dyDescent="0.15">
      <c r="A402" s="26"/>
      <c r="B402" s="27"/>
      <c r="C402" s="27"/>
      <c r="D402" s="27"/>
      <c r="E402" s="27"/>
      <c r="F402" s="27"/>
      <c r="G402" s="27"/>
      <c r="H402" s="27"/>
      <c r="I402" s="36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</row>
    <row r="403" spans="1:22" ht="21" customHeight="1" x14ac:dyDescent="0.15">
      <c r="A403" s="26"/>
      <c r="B403" s="27"/>
      <c r="C403" s="27"/>
      <c r="D403" s="27"/>
      <c r="E403" s="27"/>
      <c r="F403" s="27"/>
      <c r="G403" s="27"/>
      <c r="H403" s="27"/>
      <c r="I403" s="36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</row>
    <row r="404" spans="1:22" ht="21" customHeight="1" x14ac:dyDescent="0.15">
      <c r="A404" s="26"/>
      <c r="B404" s="27"/>
      <c r="C404" s="27"/>
      <c r="D404" s="27"/>
      <c r="E404" s="27"/>
      <c r="F404" s="27"/>
      <c r="G404" s="27"/>
      <c r="H404" s="27"/>
      <c r="I404" s="36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</row>
    <row r="405" spans="1:22" ht="21" customHeight="1" x14ac:dyDescent="0.15">
      <c r="A405" s="26"/>
      <c r="B405" s="27"/>
      <c r="C405" s="27"/>
      <c r="D405" s="27"/>
      <c r="E405" s="27"/>
      <c r="F405" s="27"/>
      <c r="G405" s="27"/>
      <c r="H405" s="27"/>
      <c r="I405" s="36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</row>
    <row r="406" spans="1:22" ht="21" customHeight="1" x14ac:dyDescent="0.15">
      <c r="A406" s="26"/>
      <c r="B406" s="27"/>
      <c r="C406" s="27"/>
      <c r="D406" s="27"/>
      <c r="E406" s="27"/>
      <c r="F406" s="27"/>
      <c r="G406" s="27"/>
      <c r="H406" s="27"/>
      <c r="I406" s="36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</row>
    <row r="407" spans="1:22" ht="21" customHeight="1" x14ac:dyDescent="0.15">
      <c r="A407" s="26"/>
      <c r="B407" s="27"/>
      <c r="C407" s="27"/>
      <c r="D407" s="27"/>
      <c r="E407" s="27"/>
      <c r="F407" s="27"/>
      <c r="G407" s="27"/>
      <c r="H407" s="27"/>
      <c r="I407" s="36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</row>
    <row r="408" spans="1:22" ht="21" customHeight="1" x14ac:dyDescent="0.15">
      <c r="A408" s="26"/>
      <c r="B408" s="27"/>
      <c r="C408" s="27"/>
      <c r="D408" s="27"/>
      <c r="E408" s="27"/>
      <c r="F408" s="27"/>
      <c r="G408" s="27"/>
      <c r="H408" s="27"/>
      <c r="I408" s="36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</row>
    <row r="409" spans="1:22" ht="21" customHeight="1" x14ac:dyDescent="0.15">
      <c r="A409" s="26"/>
      <c r="B409" s="27"/>
      <c r="C409" s="27"/>
      <c r="D409" s="27"/>
      <c r="E409" s="27"/>
      <c r="F409" s="27"/>
      <c r="G409" s="27"/>
      <c r="H409" s="27"/>
      <c r="I409" s="36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</row>
    <row r="410" spans="1:22" ht="21" customHeight="1" x14ac:dyDescent="0.15">
      <c r="A410" s="26"/>
      <c r="B410" s="27"/>
      <c r="C410" s="27"/>
      <c r="D410" s="27"/>
      <c r="E410" s="27"/>
      <c r="F410" s="27"/>
      <c r="G410" s="27"/>
      <c r="H410" s="27"/>
      <c r="I410" s="36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</row>
    <row r="411" spans="1:22" ht="21" customHeight="1" x14ac:dyDescent="0.15">
      <c r="A411" s="26"/>
      <c r="B411" s="27"/>
      <c r="C411" s="27"/>
      <c r="D411" s="27"/>
      <c r="E411" s="27"/>
      <c r="F411" s="27"/>
      <c r="G411" s="27"/>
      <c r="H411" s="27"/>
      <c r="I411" s="36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</row>
    <row r="412" spans="1:22" ht="21" customHeight="1" x14ac:dyDescent="0.15">
      <c r="A412" s="26"/>
      <c r="B412" s="27"/>
      <c r="C412" s="27"/>
      <c r="D412" s="27"/>
      <c r="E412" s="27"/>
      <c r="F412" s="27"/>
      <c r="G412" s="27"/>
      <c r="H412" s="27"/>
      <c r="I412" s="36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</row>
    <row r="413" spans="1:22" ht="21" customHeight="1" x14ac:dyDescent="0.15">
      <c r="A413" s="26"/>
      <c r="B413" s="27"/>
      <c r="C413" s="27"/>
      <c r="D413" s="27"/>
      <c r="E413" s="27"/>
      <c r="F413" s="27"/>
      <c r="G413" s="27"/>
      <c r="H413" s="27"/>
      <c r="I413" s="36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</row>
    <row r="414" spans="1:22" ht="21" customHeight="1" x14ac:dyDescent="0.15">
      <c r="A414" s="26"/>
      <c r="B414" s="27"/>
      <c r="C414" s="27"/>
      <c r="D414" s="27"/>
      <c r="E414" s="27"/>
      <c r="F414" s="27"/>
      <c r="G414" s="27"/>
      <c r="H414" s="27"/>
      <c r="I414" s="36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</row>
    <row r="415" spans="1:22" ht="21" customHeight="1" x14ac:dyDescent="0.15">
      <c r="A415" s="26"/>
      <c r="B415" s="27"/>
      <c r="C415" s="27"/>
      <c r="D415" s="27"/>
      <c r="E415" s="27"/>
      <c r="F415" s="27"/>
      <c r="G415" s="27"/>
      <c r="H415" s="27"/>
      <c r="I415" s="36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</row>
    <row r="416" spans="1:22" ht="21" customHeight="1" x14ac:dyDescent="0.15">
      <c r="A416" s="26"/>
      <c r="B416" s="27"/>
      <c r="C416" s="27"/>
      <c r="D416" s="27"/>
      <c r="E416" s="27"/>
      <c r="F416" s="27"/>
      <c r="G416" s="27"/>
      <c r="H416" s="27"/>
      <c r="I416" s="36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</row>
    <row r="417" spans="1:22" ht="21" customHeight="1" x14ac:dyDescent="0.15">
      <c r="A417" s="26"/>
      <c r="B417" s="27"/>
      <c r="C417" s="27"/>
      <c r="D417" s="27"/>
      <c r="E417" s="27"/>
      <c r="F417" s="27"/>
      <c r="G417" s="27"/>
      <c r="H417" s="27"/>
      <c r="I417" s="36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</row>
    <row r="418" spans="1:22" ht="21" customHeight="1" x14ac:dyDescent="0.15">
      <c r="A418" s="26"/>
      <c r="B418" s="27"/>
      <c r="C418" s="27"/>
      <c r="D418" s="27"/>
      <c r="E418" s="27"/>
      <c r="F418" s="27"/>
      <c r="G418" s="27"/>
      <c r="H418" s="27"/>
      <c r="I418" s="36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</row>
    <row r="419" spans="1:22" ht="21" customHeight="1" x14ac:dyDescent="0.15">
      <c r="A419" s="26"/>
      <c r="B419" s="27"/>
      <c r="C419" s="27"/>
      <c r="D419" s="27"/>
      <c r="E419" s="27"/>
      <c r="F419" s="27"/>
      <c r="G419" s="27"/>
      <c r="H419" s="27"/>
      <c r="I419" s="36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</row>
    <row r="420" spans="1:22" ht="21" customHeight="1" x14ac:dyDescent="0.15">
      <c r="A420" s="26"/>
      <c r="B420" s="27"/>
      <c r="C420" s="27"/>
      <c r="D420" s="27"/>
      <c r="E420" s="27"/>
      <c r="F420" s="27"/>
      <c r="G420" s="27"/>
      <c r="H420" s="27"/>
      <c r="I420" s="36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</row>
    <row r="421" spans="1:22" ht="21" customHeight="1" x14ac:dyDescent="0.15">
      <c r="A421" s="26"/>
      <c r="B421" s="27"/>
      <c r="C421" s="27"/>
      <c r="D421" s="27"/>
      <c r="E421" s="27"/>
      <c r="F421" s="27"/>
      <c r="G421" s="27"/>
      <c r="H421" s="27"/>
      <c r="I421" s="36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</row>
    <row r="422" spans="1:22" ht="21" customHeight="1" x14ac:dyDescent="0.15">
      <c r="A422" s="26"/>
      <c r="B422" s="27"/>
      <c r="C422" s="27"/>
      <c r="D422" s="27"/>
      <c r="E422" s="27"/>
      <c r="F422" s="27"/>
      <c r="G422" s="27"/>
      <c r="H422" s="27"/>
      <c r="I422" s="36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</row>
    <row r="423" spans="1:22" ht="21" customHeight="1" x14ac:dyDescent="0.15">
      <c r="A423" s="26"/>
      <c r="B423" s="27"/>
      <c r="C423" s="27"/>
      <c r="D423" s="27"/>
      <c r="E423" s="27"/>
      <c r="F423" s="27"/>
      <c r="G423" s="27"/>
      <c r="H423" s="27"/>
      <c r="I423" s="36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</row>
    <row r="424" spans="1:22" ht="21" customHeight="1" x14ac:dyDescent="0.15">
      <c r="A424" s="26"/>
      <c r="B424" s="27"/>
      <c r="C424" s="27"/>
      <c r="D424" s="27"/>
      <c r="E424" s="27"/>
      <c r="F424" s="27"/>
      <c r="G424" s="27"/>
      <c r="H424" s="27"/>
      <c r="I424" s="36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</row>
    <row r="425" spans="1:22" ht="21" customHeight="1" x14ac:dyDescent="0.15">
      <c r="A425" s="26"/>
      <c r="B425" s="27"/>
      <c r="C425" s="27"/>
      <c r="D425" s="27"/>
      <c r="E425" s="27"/>
      <c r="F425" s="27"/>
      <c r="G425" s="27"/>
      <c r="H425" s="27"/>
      <c r="I425" s="36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</row>
    <row r="426" spans="1:22" ht="21" customHeight="1" x14ac:dyDescent="0.15">
      <c r="A426" s="26"/>
      <c r="B426" s="27"/>
      <c r="C426" s="27"/>
      <c r="D426" s="27"/>
      <c r="E426" s="27"/>
      <c r="F426" s="27"/>
      <c r="G426" s="27"/>
      <c r="H426" s="27"/>
      <c r="I426" s="36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</row>
    <row r="427" spans="1:22" ht="21" customHeight="1" x14ac:dyDescent="0.15">
      <c r="A427" s="26"/>
      <c r="B427" s="27"/>
      <c r="C427" s="27"/>
      <c r="D427" s="27"/>
      <c r="E427" s="27"/>
      <c r="F427" s="27"/>
      <c r="G427" s="27"/>
      <c r="H427" s="27"/>
      <c r="I427" s="36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</row>
    <row r="428" spans="1:22" ht="21" customHeight="1" x14ac:dyDescent="0.15">
      <c r="A428" s="26"/>
      <c r="B428" s="27"/>
      <c r="C428" s="27"/>
      <c r="D428" s="27"/>
      <c r="E428" s="27"/>
      <c r="F428" s="27"/>
      <c r="G428" s="27"/>
      <c r="H428" s="27"/>
      <c r="I428" s="36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</row>
    <row r="429" spans="1:22" ht="21" customHeight="1" x14ac:dyDescent="0.15">
      <c r="A429" s="26"/>
      <c r="B429" s="27"/>
      <c r="C429" s="27"/>
      <c r="D429" s="27"/>
      <c r="E429" s="27"/>
      <c r="F429" s="27"/>
      <c r="G429" s="27"/>
      <c r="H429" s="27"/>
      <c r="I429" s="36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</row>
    <row r="430" spans="1:22" ht="21" customHeight="1" x14ac:dyDescent="0.15">
      <c r="A430" s="26"/>
      <c r="B430" s="27"/>
      <c r="C430" s="27"/>
      <c r="D430" s="27"/>
      <c r="E430" s="27"/>
      <c r="F430" s="27"/>
      <c r="G430" s="27"/>
      <c r="H430" s="27"/>
      <c r="I430" s="36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</row>
    <row r="431" spans="1:22" ht="21" customHeight="1" x14ac:dyDescent="0.15">
      <c r="A431" s="26"/>
      <c r="B431" s="27"/>
      <c r="C431" s="27"/>
      <c r="D431" s="27"/>
      <c r="E431" s="27"/>
      <c r="F431" s="27"/>
      <c r="G431" s="27"/>
      <c r="H431" s="27"/>
      <c r="I431" s="36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</row>
    <row r="432" spans="1:22" ht="21" customHeight="1" x14ac:dyDescent="0.15">
      <c r="A432" s="26"/>
      <c r="B432" s="27"/>
      <c r="C432" s="27"/>
      <c r="D432" s="27"/>
      <c r="E432" s="27"/>
      <c r="F432" s="27"/>
      <c r="G432" s="27"/>
      <c r="H432" s="27"/>
      <c r="I432" s="36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</row>
    <row r="433" spans="1:22" ht="21" customHeight="1" x14ac:dyDescent="0.15">
      <c r="A433" s="26"/>
      <c r="B433" s="27"/>
      <c r="C433" s="27"/>
      <c r="D433" s="27"/>
      <c r="E433" s="27"/>
      <c r="F433" s="27"/>
      <c r="G433" s="27"/>
      <c r="H433" s="27"/>
      <c r="I433" s="36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</row>
    <row r="434" spans="1:22" ht="21" customHeight="1" x14ac:dyDescent="0.15">
      <c r="A434" s="26"/>
      <c r="B434" s="27"/>
      <c r="C434" s="27"/>
      <c r="D434" s="27"/>
      <c r="E434" s="27"/>
      <c r="F434" s="27"/>
      <c r="G434" s="27"/>
      <c r="H434" s="27"/>
      <c r="I434" s="36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</row>
    <row r="435" spans="1:22" ht="21" customHeight="1" x14ac:dyDescent="0.15">
      <c r="A435" s="26"/>
      <c r="B435" s="27"/>
      <c r="C435" s="27"/>
      <c r="D435" s="27"/>
      <c r="E435" s="27"/>
      <c r="F435" s="27"/>
      <c r="G435" s="27"/>
      <c r="H435" s="27"/>
      <c r="I435" s="36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</row>
    <row r="436" spans="1:22" ht="21" customHeight="1" x14ac:dyDescent="0.15">
      <c r="A436" s="26"/>
      <c r="B436" s="27"/>
      <c r="C436" s="27"/>
      <c r="D436" s="27"/>
      <c r="E436" s="27"/>
      <c r="F436" s="27"/>
      <c r="G436" s="27"/>
      <c r="H436" s="27"/>
      <c r="I436" s="36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</row>
    <row r="437" spans="1:22" ht="21" customHeight="1" x14ac:dyDescent="0.15">
      <c r="A437" s="26"/>
      <c r="B437" s="27"/>
      <c r="C437" s="27"/>
      <c r="D437" s="27"/>
      <c r="E437" s="27"/>
      <c r="F437" s="27"/>
      <c r="G437" s="27"/>
      <c r="H437" s="27"/>
      <c r="I437" s="36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</row>
    <row r="438" spans="1:22" ht="21" customHeight="1" x14ac:dyDescent="0.15">
      <c r="A438" s="26"/>
      <c r="B438" s="27"/>
      <c r="C438" s="27"/>
      <c r="D438" s="27"/>
      <c r="E438" s="27"/>
      <c r="F438" s="27"/>
      <c r="G438" s="27"/>
      <c r="H438" s="27"/>
      <c r="I438" s="36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</row>
    <row r="439" spans="1:22" ht="21" customHeight="1" x14ac:dyDescent="0.15">
      <c r="A439" s="26"/>
      <c r="B439" s="27"/>
      <c r="C439" s="27"/>
      <c r="D439" s="27"/>
      <c r="E439" s="27"/>
      <c r="F439" s="27"/>
      <c r="G439" s="27"/>
      <c r="H439" s="27"/>
      <c r="I439" s="36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</row>
    <row r="440" spans="1:22" ht="21" customHeight="1" x14ac:dyDescent="0.15">
      <c r="A440" s="26"/>
      <c r="B440" s="27"/>
      <c r="C440" s="27"/>
      <c r="D440" s="27"/>
      <c r="E440" s="27"/>
      <c r="F440" s="27"/>
      <c r="G440" s="27"/>
      <c r="H440" s="27"/>
      <c r="I440" s="36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</row>
    <row r="441" spans="1:22" ht="21" customHeight="1" x14ac:dyDescent="0.15">
      <c r="A441" s="26"/>
      <c r="B441" s="27"/>
      <c r="C441" s="27"/>
      <c r="D441" s="27"/>
      <c r="E441" s="27"/>
      <c r="F441" s="27"/>
      <c r="G441" s="27"/>
      <c r="H441" s="27"/>
      <c r="I441" s="36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</row>
    <row r="442" spans="1:22" ht="21" customHeight="1" x14ac:dyDescent="0.15">
      <c r="A442" s="26"/>
      <c r="B442" s="27"/>
      <c r="C442" s="27"/>
      <c r="D442" s="27"/>
      <c r="E442" s="27"/>
      <c r="F442" s="27"/>
      <c r="G442" s="27"/>
      <c r="H442" s="27"/>
      <c r="I442" s="36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</row>
    <row r="443" spans="1:22" ht="21" customHeight="1" x14ac:dyDescent="0.15">
      <c r="A443" s="26"/>
      <c r="B443" s="27"/>
      <c r="C443" s="27"/>
      <c r="D443" s="27"/>
      <c r="E443" s="27"/>
      <c r="F443" s="27"/>
      <c r="G443" s="27"/>
      <c r="H443" s="27"/>
      <c r="I443" s="36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</row>
    <row r="444" spans="1:22" ht="21" customHeight="1" x14ac:dyDescent="0.15">
      <c r="A444" s="26"/>
      <c r="B444" s="27"/>
      <c r="C444" s="27"/>
      <c r="D444" s="27"/>
      <c r="E444" s="27"/>
      <c r="F444" s="27"/>
      <c r="G444" s="27"/>
      <c r="H444" s="27"/>
      <c r="I444" s="36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</row>
    <row r="445" spans="1:22" ht="21" customHeight="1" x14ac:dyDescent="0.15">
      <c r="A445" s="26"/>
      <c r="B445" s="27"/>
      <c r="C445" s="27"/>
      <c r="D445" s="27"/>
      <c r="E445" s="27"/>
      <c r="F445" s="27"/>
      <c r="G445" s="27"/>
      <c r="H445" s="27"/>
      <c r="I445" s="36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</row>
    <row r="446" spans="1:22" ht="21" customHeight="1" x14ac:dyDescent="0.15">
      <c r="A446" s="26"/>
      <c r="B446" s="27"/>
      <c r="C446" s="27"/>
      <c r="D446" s="27"/>
      <c r="E446" s="27"/>
      <c r="F446" s="27"/>
      <c r="G446" s="27"/>
      <c r="H446" s="27"/>
      <c r="I446" s="36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</row>
    <row r="447" spans="1:22" ht="21" customHeight="1" x14ac:dyDescent="0.15">
      <c r="A447" s="26"/>
      <c r="B447" s="27"/>
      <c r="C447" s="27"/>
      <c r="D447" s="27"/>
      <c r="E447" s="27"/>
      <c r="F447" s="27"/>
      <c r="G447" s="27"/>
      <c r="H447" s="27"/>
      <c r="I447" s="36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</row>
    <row r="448" spans="1:22" ht="21" customHeight="1" x14ac:dyDescent="0.15">
      <c r="A448" s="26"/>
      <c r="B448" s="27"/>
      <c r="C448" s="27"/>
      <c r="D448" s="27"/>
      <c r="E448" s="27"/>
      <c r="F448" s="27"/>
      <c r="G448" s="27"/>
      <c r="H448" s="27"/>
      <c r="I448" s="36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</row>
    <row r="449" spans="1:22" ht="21" customHeight="1" x14ac:dyDescent="0.15">
      <c r="A449" s="26"/>
      <c r="B449" s="27"/>
      <c r="C449" s="27"/>
      <c r="D449" s="27"/>
      <c r="E449" s="27"/>
      <c r="F449" s="27"/>
      <c r="G449" s="27"/>
      <c r="H449" s="27"/>
      <c r="I449" s="36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</row>
    <row r="450" spans="1:22" ht="21" customHeight="1" x14ac:dyDescent="0.15">
      <c r="A450" s="26"/>
      <c r="B450" s="27"/>
      <c r="C450" s="27"/>
      <c r="D450" s="27"/>
      <c r="E450" s="27"/>
      <c r="F450" s="27"/>
      <c r="G450" s="27"/>
      <c r="H450" s="27"/>
      <c r="I450" s="36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</row>
    <row r="451" spans="1:22" ht="21" customHeight="1" x14ac:dyDescent="0.15">
      <c r="A451" s="26"/>
      <c r="B451" s="27"/>
      <c r="C451" s="27"/>
      <c r="D451" s="27"/>
      <c r="E451" s="27"/>
      <c r="F451" s="27"/>
      <c r="G451" s="27"/>
      <c r="H451" s="27"/>
      <c r="I451" s="36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</row>
    <row r="452" spans="1:22" ht="21" customHeight="1" x14ac:dyDescent="0.15">
      <c r="A452" s="26"/>
      <c r="B452" s="27"/>
      <c r="C452" s="27"/>
      <c r="D452" s="27"/>
      <c r="E452" s="27"/>
      <c r="F452" s="27"/>
      <c r="G452" s="27"/>
      <c r="H452" s="27"/>
      <c r="I452" s="36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</row>
    <row r="453" spans="1:22" ht="21" customHeight="1" x14ac:dyDescent="0.15">
      <c r="A453" s="26"/>
      <c r="B453" s="27"/>
      <c r="C453" s="27"/>
      <c r="D453" s="27"/>
      <c r="E453" s="27"/>
      <c r="F453" s="27"/>
      <c r="G453" s="27"/>
      <c r="H453" s="27"/>
      <c r="I453" s="36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</row>
    <row r="454" spans="1:22" ht="21" customHeight="1" x14ac:dyDescent="0.15">
      <c r="A454" s="26"/>
      <c r="B454" s="27"/>
      <c r="C454" s="27"/>
      <c r="D454" s="27"/>
      <c r="E454" s="27"/>
      <c r="F454" s="27"/>
      <c r="G454" s="27"/>
      <c r="H454" s="27"/>
      <c r="I454" s="36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</row>
    <row r="455" spans="1:22" ht="21" customHeight="1" x14ac:dyDescent="0.15">
      <c r="A455" s="26"/>
      <c r="B455" s="27"/>
      <c r="C455" s="27"/>
      <c r="D455" s="27"/>
      <c r="E455" s="27"/>
      <c r="F455" s="27"/>
      <c r="G455" s="27"/>
      <c r="H455" s="27"/>
      <c r="I455" s="36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</row>
    <row r="456" spans="1:22" ht="21" customHeight="1" x14ac:dyDescent="0.15">
      <c r="A456" s="26"/>
      <c r="B456" s="27"/>
      <c r="C456" s="27"/>
      <c r="D456" s="27"/>
      <c r="E456" s="27"/>
      <c r="F456" s="27"/>
      <c r="G456" s="27"/>
      <c r="H456" s="27"/>
      <c r="I456" s="36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</row>
    <row r="457" spans="1:22" ht="21" customHeight="1" x14ac:dyDescent="0.15">
      <c r="A457" s="26"/>
      <c r="B457" s="27"/>
      <c r="C457" s="27"/>
      <c r="D457" s="27"/>
      <c r="E457" s="27"/>
      <c r="F457" s="27"/>
      <c r="G457" s="27"/>
      <c r="H457" s="27"/>
      <c r="I457" s="36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</row>
    <row r="458" spans="1:22" ht="21" customHeight="1" x14ac:dyDescent="0.15">
      <c r="A458" s="26"/>
      <c r="B458" s="27"/>
      <c r="C458" s="27"/>
      <c r="D458" s="27"/>
      <c r="E458" s="27"/>
      <c r="F458" s="27"/>
      <c r="G458" s="27"/>
      <c r="H458" s="27"/>
      <c r="I458" s="36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</row>
    <row r="459" spans="1:22" ht="21" customHeight="1" x14ac:dyDescent="0.15">
      <c r="A459" s="26"/>
      <c r="B459" s="27"/>
      <c r="C459" s="27"/>
      <c r="D459" s="27"/>
      <c r="E459" s="27"/>
      <c r="F459" s="27"/>
      <c r="G459" s="27"/>
      <c r="H459" s="27"/>
      <c r="I459" s="36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</row>
    <row r="460" spans="1:22" ht="21" customHeight="1" x14ac:dyDescent="0.15">
      <c r="A460" s="26"/>
      <c r="B460" s="27"/>
      <c r="C460" s="27"/>
      <c r="D460" s="27"/>
      <c r="E460" s="27"/>
      <c r="F460" s="27"/>
      <c r="G460" s="27"/>
      <c r="H460" s="27"/>
      <c r="I460" s="36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</row>
    <row r="461" spans="1:22" ht="21" customHeight="1" x14ac:dyDescent="0.15">
      <c r="A461" s="26"/>
      <c r="B461" s="27"/>
      <c r="C461" s="27"/>
      <c r="D461" s="27"/>
      <c r="E461" s="27"/>
      <c r="F461" s="27"/>
      <c r="G461" s="27"/>
      <c r="H461" s="27"/>
      <c r="I461" s="36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</row>
    <row r="462" spans="1:22" ht="21" customHeight="1" x14ac:dyDescent="0.15">
      <c r="A462" s="26"/>
      <c r="B462" s="27"/>
      <c r="C462" s="27"/>
      <c r="D462" s="27"/>
      <c r="E462" s="27"/>
      <c r="F462" s="27"/>
      <c r="G462" s="27"/>
      <c r="H462" s="27"/>
      <c r="I462" s="36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</row>
    <row r="463" spans="1:22" ht="21" customHeight="1" x14ac:dyDescent="0.15">
      <c r="A463" s="26"/>
      <c r="B463" s="27"/>
      <c r="C463" s="27"/>
      <c r="D463" s="27"/>
      <c r="E463" s="27"/>
      <c r="F463" s="27"/>
      <c r="G463" s="27"/>
      <c r="H463" s="27"/>
      <c r="I463" s="36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</row>
    <row r="464" spans="1:22" ht="21" customHeight="1" x14ac:dyDescent="0.15">
      <c r="A464" s="26"/>
      <c r="B464" s="27"/>
      <c r="C464" s="27"/>
      <c r="D464" s="27"/>
      <c r="E464" s="27"/>
      <c r="F464" s="27"/>
      <c r="G464" s="27"/>
      <c r="H464" s="27"/>
      <c r="I464" s="36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</row>
    <row r="465" spans="1:22" ht="21" customHeight="1" x14ac:dyDescent="0.15">
      <c r="A465" s="26"/>
      <c r="B465" s="27"/>
      <c r="C465" s="27"/>
      <c r="D465" s="27"/>
      <c r="E465" s="27"/>
      <c r="F465" s="27"/>
      <c r="G465" s="27"/>
      <c r="H465" s="27"/>
      <c r="I465" s="36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</row>
    <row r="466" spans="1:22" ht="21" customHeight="1" x14ac:dyDescent="0.15">
      <c r="A466" s="26"/>
      <c r="B466" s="27"/>
      <c r="C466" s="27"/>
      <c r="D466" s="27"/>
      <c r="E466" s="27"/>
      <c r="F466" s="27"/>
      <c r="G466" s="27"/>
      <c r="H466" s="27"/>
      <c r="I466" s="36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</row>
    <row r="467" spans="1:22" ht="21" customHeight="1" x14ac:dyDescent="0.15">
      <c r="A467" s="26"/>
      <c r="B467" s="27"/>
      <c r="C467" s="27"/>
      <c r="D467" s="27"/>
      <c r="E467" s="27"/>
      <c r="F467" s="27"/>
      <c r="G467" s="27"/>
      <c r="H467" s="27"/>
      <c r="I467" s="36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</row>
    <row r="468" spans="1:22" ht="21" customHeight="1" x14ac:dyDescent="0.15">
      <c r="A468" s="26"/>
      <c r="B468" s="27"/>
      <c r="C468" s="27"/>
      <c r="D468" s="27"/>
      <c r="E468" s="27"/>
      <c r="F468" s="27"/>
      <c r="G468" s="27"/>
      <c r="H468" s="27"/>
      <c r="I468" s="36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</row>
    <row r="469" spans="1:22" ht="21" customHeight="1" x14ac:dyDescent="0.15">
      <c r="A469" s="26"/>
      <c r="B469" s="27"/>
      <c r="C469" s="27"/>
      <c r="D469" s="27"/>
      <c r="E469" s="27"/>
      <c r="F469" s="27"/>
      <c r="G469" s="27"/>
      <c r="H469" s="27"/>
      <c r="I469" s="36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</row>
    <row r="470" spans="1:22" ht="21" customHeight="1" x14ac:dyDescent="0.15">
      <c r="A470" s="26"/>
      <c r="B470" s="27"/>
      <c r="C470" s="27"/>
      <c r="D470" s="27"/>
      <c r="E470" s="27"/>
      <c r="F470" s="27"/>
      <c r="G470" s="27"/>
      <c r="H470" s="27"/>
      <c r="I470" s="36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</row>
    <row r="471" spans="1:22" ht="21" customHeight="1" x14ac:dyDescent="0.15">
      <c r="A471" s="26"/>
      <c r="B471" s="27"/>
      <c r="C471" s="27"/>
      <c r="D471" s="27"/>
      <c r="E471" s="27"/>
      <c r="F471" s="27"/>
      <c r="G471" s="27"/>
      <c r="H471" s="27"/>
      <c r="I471" s="36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</row>
    <row r="472" spans="1:22" ht="21" customHeight="1" x14ac:dyDescent="0.15">
      <c r="A472" s="26"/>
      <c r="B472" s="27"/>
      <c r="C472" s="27"/>
      <c r="D472" s="27"/>
      <c r="E472" s="27"/>
      <c r="F472" s="27"/>
      <c r="G472" s="27"/>
      <c r="H472" s="27"/>
      <c r="I472" s="36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</row>
    <row r="473" spans="1:22" ht="21" customHeight="1" x14ac:dyDescent="0.15">
      <c r="A473" s="26"/>
      <c r="B473" s="27"/>
      <c r="C473" s="27"/>
      <c r="D473" s="27"/>
      <c r="E473" s="27"/>
      <c r="F473" s="27"/>
      <c r="G473" s="27"/>
      <c r="H473" s="27"/>
      <c r="I473" s="36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</row>
    <row r="474" spans="1:22" ht="21" customHeight="1" x14ac:dyDescent="0.15">
      <c r="A474" s="26"/>
      <c r="B474" s="27"/>
      <c r="C474" s="27"/>
      <c r="D474" s="27"/>
      <c r="E474" s="27"/>
      <c r="F474" s="27"/>
      <c r="G474" s="27"/>
      <c r="H474" s="27"/>
      <c r="I474" s="36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</row>
    <row r="475" spans="1:22" ht="21" customHeight="1" x14ac:dyDescent="0.15">
      <c r="A475" s="26"/>
      <c r="B475" s="27"/>
      <c r="C475" s="27"/>
      <c r="D475" s="27"/>
      <c r="E475" s="27"/>
      <c r="F475" s="27"/>
      <c r="G475" s="27"/>
      <c r="H475" s="27"/>
      <c r="I475" s="36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</row>
    <row r="476" spans="1:22" ht="21" customHeight="1" x14ac:dyDescent="0.15">
      <c r="A476" s="26"/>
      <c r="B476" s="27"/>
      <c r="C476" s="27"/>
      <c r="D476" s="27"/>
      <c r="E476" s="27"/>
      <c r="F476" s="27"/>
      <c r="G476" s="27"/>
      <c r="H476" s="27"/>
      <c r="I476" s="36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</row>
    <row r="477" spans="1:22" ht="21" customHeight="1" x14ac:dyDescent="0.15">
      <c r="A477" s="26"/>
      <c r="B477" s="27"/>
      <c r="C477" s="27"/>
      <c r="D477" s="27"/>
      <c r="E477" s="27"/>
      <c r="F477" s="27"/>
      <c r="G477" s="27"/>
      <c r="H477" s="27"/>
      <c r="I477" s="36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</row>
    <row r="478" spans="1:22" ht="21" customHeight="1" x14ac:dyDescent="0.15">
      <c r="A478" s="26"/>
      <c r="B478" s="27"/>
      <c r="C478" s="27"/>
      <c r="D478" s="27"/>
      <c r="E478" s="27"/>
      <c r="F478" s="27"/>
      <c r="G478" s="27"/>
      <c r="H478" s="27"/>
      <c r="I478" s="36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</row>
    <row r="479" spans="1:22" ht="21" customHeight="1" x14ac:dyDescent="0.15">
      <c r="A479" s="26"/>
      <c r="B479" s="27"/>
      <c r="C479" s="27"/>
      <c r="D479" s="27"/>
      <c r="E479" s="27"/>
      <c r="F479" s="27"/>
      <c r="G479" s="27"/>
      <c r="H479" s="27"/>
      <c r="I479" s="36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</row>
    <row r="480" spans="1:22" ht="21" customHeight="1" x14ac:dyDescent="0.15">
      <c r="A480" s="26"/>
      <c r="B480" s="27"/>
      <c r="C480" s="27"/>
      <c r="D480" s="27"/>
      <c r="E480" s="27"/>
      <c r="F480" s="27"/>
      <c r="G480" s="27"/>
      <c r="H480" s="27"/>
      <c r="I480" s="36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</row>
    <row r="481" spans="1:22" ht="21" customHeight="1" x14ac:dyDescent="0.15">
      <c r="A481" s="26"/>
      <c r="B481" s="27"/>
      <c r="C481" s="27"/>
      <c r="D481" s="27"/>
      <c r="E481" s="27"/>
      <c r="F481" s="27"/>
      <c r="G481" s="27"/>
      <c r="H481" s="27"/>
      <c r="I481" s="36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</row>
    <row r="482" spans="1:22" ht="21" customHeight="1" x14ac:dyDescent="0.15">
      <c r="A482" s="26"/>
      <c r="B482" s="27"/>
      <c r="C482" s="27"/>
      <c r="D482" s="27"/>
      <c r="E482" s="27"/>
      <c r="F482" s="27"/>
      <c r="G482" s="27"/>
      <c r="H482" s="27"/>
      <c r="I482" s="36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</row>
    <row r="483" spans="1:22" ht="21" customHeight="1" x14ac:dyDescent="0.15">
      <c r="A483" s="26"/>
      <c r="B483" s="27"/>
      <c r="C483" s="27"/>
      <c r="D483" s="27"/>
      <c r="E483" s="27"/>
      <c r="F483" s="27"/>
      <c r="G483" s="27"/>
      <c r="H483" s="27"/>
      <c r="I483" s="36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</row>
    <row r="484" spans="1:22" ht="21" customHeight="1" x14ac:dyDescent="0.15">
      <c r="A484" s="26"/>
      <c r="B484" s="27"/>
      <c r="C484" s="27"/>
      <c r="D484" s="27"/>
      <c r="E484" s="27"/>
      <c r="F484" s="27"/>
      <c r="G484" s="27"/>
      <c r="H484" s="27"/>
      <c r="I484" s="36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</row>
    <row r="485" spans="1:22" ht="21" customHeight="1" x14ac:dyDescent="0.15">
      <c r="A485" s="26"/>
      <c r="B485" s="27"/>
      <c r="C485" s="27"/>
      <c r="D485" s="27"/>
      <c r="E485" s="27"/>
      <c r="F485" s="27"/>
      <c r="G485" s="27"/>
      <c r="H485" s="27"/>
      <c r="I485" s="36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</row>
    <row r="486" spans="1:22" ht="21" customHeight="1" x14ac:dyDescent="0.15">
      <c r="A486" s="26"/>
      <c r="B486" s="27"/>
      <c r="C486" s="27"/>
      <c r="D486" s="27"/>
      <c r="E486" s="27"/>
      <c r="F486" s="27"/>
      <c r="G486" s="27"/>
      <c r="H486" s="27"/>
      <c r="I486" s="36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</row>
    <row r="487" spans="1:22" ht="21" customHeight="1" x14ac:dyDescent="0.15">
      <c r="A487" s="26"/>
      <c r="B487" s="27"/>
      <c r="C487" s="27"/>
      <c r="D487" s="27"/>
      <c r="E487" s="27"/>
      <c r="F487" s="27"/>
      <c r="G487" s="27"/>
      <c r="H487" s="27"/>
      <c r="I487" s="36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</row>
    <row r="488" spans="1:22" ht="21" customHeight="1" x14ac:dyDescent="0.15">
      <c r="A488" s="26"/>
      <c r="B488" s="27"/>
      <c r="C488" s="27"/>
      <c r="D488" s="27"/>
      <c r="E488" s="27"/>
      <c r="F488" s="27"/>
      <c r="G488" s="27"/>
      <c r="H488" s="27"/>
      <c r="I488" s="36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</row>
    <row r="489" spans="1:22" ht="21" customHeight="1" x14ac:dyDescent="0.15">
      <c r="A489" s="26"/>
      <c r="B489" s="27"/>
      <c r="C489" s="27"/>
      <c r="D489" s="27"/>
      <c r="E489" s="27"/>
      <c r="F489" s="27"/>
      <c r="G489" s="27"/>
      <c r="H489" s="27"/>
      <c r="I489" s="36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</row>
    <row r="490" spans="1:22" ht="21" customHeight="1" x14ac:dyDescent="0.15">
      <c r="A490" s="26"/>
      <c r="B490" s="27"/>
      <c r="C490" s="27"/>
      <c r="D490" s="27"/>
      <c r="E490" s="27"/>
      <c r="F490" s="27"/>
      <c r="G490" s="27"/>
      <c r="H490" s="27"/>
      <c r="I490" s="36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</row>
    <row r="491" spans="1:22" ht="21" customHeight="1" x14ac:dyDescent="0.15">
      <c r="A491" s="26"/>
      <c r="B491" s="27"/>
      <c r="C491" s="27"/>
      <c r="D491" s="27"/>
      <c r="E491" s="27"/>
      <c r="F491" s="27"/>
      <c r="G491" s="27"/>
      <c r="H491" s="27"/>
      <c r="I491" s="36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</row>
    <row r="492" spans="1:22" ht="21" customHeight="1" x14ac:dyDescent="0.15">
      <c r="A492" s="26"/>
      <c r="B492" s="27"/>
      <c r="C492" s="27"/>
      <c r="D492" s="27"/>
      <c r="E492" s="27"/>
      <c r="F492" s="27"/>
      <c r="G492" s="27"/>
      <c r="H492" s="27"/>
      <c r="I492" s="36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</row>
    <row r="493" spans="1:22" ht="21" customHeight="1" x14ac:dyDescent="0.15">
      <c r="A493" s="26"/>
      <c r="B493" s="27"/>
      <c r="C493" s="27"/>
      <c r="D493" s="27"/>
      <c r="E493" s="27"/>
      <c r="F493" s="27"/>
      <c r="G493" s="27"/>
      <c r="H493" s="27"/>
      <c r="I493" s="36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</row>
    <row r="494" spans="1:22" ht="21" customHeight="1" x14ac:dyDescent="0.15">
      <c r="A494" s="26"/>
      <c r="B494" s="27"/>
      <c r="C494" s="27"/>
      <c r="D494" s="27"/>
      <c r="E494" s="27"/>
      <c r="F494" s="27"/>
      <c r="G494" s="27"/>
      <c r="H494" s="27"/>
      <c r="I494" s="36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</row>
    <row r="495" spans="1:22" ht="21" customHeight="1" x14ac:dyDescent="0.15">
      <c r="A495" s="26"/>
      <c r="B495" s="27"/>
      <c r="C495" s="27"/>
      <c r="D495" s="27"/>
      <c r="E495" s="27"/>
      <c r="F495" s="27"/>
      <c r="G495" s="27"/>
      <c r="H495" s="27"/>
      <c r="I495" s="36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</row>
    <row r="496" spans="1:22" ht="21" customHeight="1" x14ac:dyDescent="0.15">
      <c r="A496" s="26"/>
      <c r="B496" s="27"/>
      <c r="C496" s="27"/>
      <c r="D496" s="27"/>
      <c r="E496" s="27"/>
      <c r="F496" s="27"/>
      <c r="G496" s="27"/>
      <c r="H496" s="27"/>
      <c r="I496" s="36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</row>
    <row r="497" spans="1:22" ht="21" customHeight="1" x14ac:dyDescent="0.15">
      <c r="A497" s="26"/>
      <c r="B497" s="27"/>
      <c r="C497" s="27"/>
      <c r="D497" s="27"/>
      <c r="E497" s="27"/>
      <c r="F497" s="27"/>
      <c r="G497" s="27"/>
      <c r="H497" s="27"/>
      <c r="I497" s="36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</row>
    <row r="498" spans="1:22" ht="21" customHeight="1" x14ac:dyDescent="0.15">
      <c r="A498" s="26"/>
      <c r="B498" s="27"/>
      <c r="C498" s="27"/>
      <c r="D498" s="27"/>
      <c r="E498" s="27"/>
      <c r="F498" s="27"/>
      <c r="G498" s="27"/>
      <c r="H498" s="27"/>
      <c r="I498" s="36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</row>
    <row r="499" spans="1:22" ht="21" customHeight="1" x14ac:dyDescent="0.15">
      <c r="A499" s="26"/>
      <c r="B499" s="27"/>
      <c r="C499" s="27"/>
      <c r="D499" s="27"/>
      <c r="E499" s="27"/>
      <c r="F499" s="27"/>
      <c r="G499" s="27"/>
      <c r="H499" s="27"/>
      <c r="I499" s="36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</row>
    <row r="500" spans="1:22" ht="21" customHeight="1" x14ac:dyDescent="0.15">
      <c r="A500" s="26"/>
      <c r="B500" s="27"/>
      <c r="C500" s="27"/>
      <c r="D500" s="27"/>
      <c r="E500" s="27"/>
      <c r="F500" s="27"/>
      <c r="G500" s="27"/>
      <c r="H500" s="27"/>
      <c r="I500" s="36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</row>
    <row r="501" spans="1:22" ht="21" customHeight="1" x14ac:dyDescent="0.15">
      <c r="A501" s="26"/>
      <c r="B501" s="27"/>
      <c r="C501" s="27"/>
      <c r="D501" s="27"/>
      <c r="E501" s="27"/>
      <c r="F501" s="27"/>
      <c r="G501" s="27"/>
      <c r="H501" s="27"/>
      <c r="I501" s="36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</row>
    <row r="502" spans="1:22" ht="21" customHeight="1" x14ac:dyDescent="0.15">
      <c r="A502" s="26"/>
      <c r="B502" s="27"/>
      <c r="C502" s="27"/>
      <c r="D502" s="27"/>
      <c r="E502" s="27"/>
      <c r="F502" s="27"/>
      <c r="G502" s="27"/>
      <c r="H502" s="27"/>
      <c r="I502" s="36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</row>
    <row r="503" spans="1:22" ht="21" customHeight="1" x14ac:dyDescent="0.15">
      <c r="A503" s="26"/>
      <c r="B503" s="27"/>
      <c r="C503" s="27"/>
      <c r="D503" s="27"/>
      <c r="E503" s="27"/>
      <c r="F503" s="27"/>
      <c r="G503" s="27"/>
      <c r="H503" s="27"/>
      <c r="I503" s="36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</row>
    <row r="504" spans="1:22" ht="21" customHeight="1" x14ac:dyDescent="0.15">
      <c r="A504" s="26"/>
      <c r="B504" s="27"/>
      <c r="C504" s="27"/>
      <c r="D504" s="27"/>
      <c r="E504" s="27"/>
      <c r="F504" s="27"/>
      <c r="G504" s="27"/>
      <c r="H504" s="27"/>
      <c r="I504" s="36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</row>
    <row r="505" spans="1:22" ht="21" customHeight="1" x14ac:dyDescent="0.15">
      <c r="A505" s="26"/>
      <c r="B505" s="27"/>
      <c r="C505" s="27"/>
      <c r="D505" s="27"/>
      <c r="E505" s="27"/>
      <c r="F505" s="27"/>
      <c r="G505" s="27"/>
      <c r="H505" s="27"/>
      <c r="I505" s="36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</row>
    <row r="506" spans="1:22" ht="21" customHeight="1" x14ac:dyDescent="0.15">
      <c r="A506" s="26"/>
      <c r="B506" s="27"/>
      <c r="C506" s="27"/>
      <c r="D506" s="27"/>
      <c r="E506" s="27"/>
      <c r="F506" s="27"/>
      <c r="G506" s="27"/>
      <c r="H506" s="27"/>
      <c r="I506" s="36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</row>
    <row r="507" spans="1:22" ht="21" customHeight="1" x14ac:dyDescent="0.15">
      <c r="A507" s="26"/>
      <c r="B507" s="27"/>
      <c r="C507" s="27"/>
      <c r="D507" s="27"/>
      <c r="E507" s="27"/>
      <c r="F507" s="27"/>
      <c r="G507" s="27"/>
      <c r="H507" s="27"/>
      <c r="I507" s="36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</row>
    <row r="508" spans="1:22" ht="21" customHeight="1" x14ac:dyDescent="0.15">
      <c r="A508" s="26"/>
      <c r="B508" s="27"/>
      <c r="C508" s="27"/>
      <c r="D508" s="27"/>
      <c r="E508" s="27"/>
      <c r="F508" s="27"/>
      <c r="G508" s="27"/>
      <c r="H508" s="27"/>
      <c r="I508" s="36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</row>
    <row r="509" spans="1:22" ht="21" customHeight="1" x14ac:dyDescent="0.15">
      <c r="A509" s="26"/>
      <c r="B509" s="27"/>
      <c r="C509" s="27"/>
      <c r="D509" s="27"/>
      <c r="E509" s="27"/>
      <c r="F509" s="27"/>
      <c r="G509" s="27"/>
      <c r="H509" s="27"/>
      <c r="I509" s="36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</row>
    <row r="510" spans="1:22" ht="21" customHeight="1" x14ac:dyDescent="0.15">
      <c r="A510" s="26"/>
      <c r="B510" s="27"/>
      <c r="C510" s="27"/>
      <c r="D510" s="27"/>
      <c r="E510" s="27"/>
      <c r="F510" s="27"/>
      <c r="G510" s="27"/>
      <c r="H510" s="27"/>
      <c r="I510" s="36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</row>
    <row r="511" spans="1:22" ht="21" customHeight="1" x14ac:dyDescent="0.15">
      <c r="A511" s="26"/>
      <c r="B511" s="27"/>
      <c r="C511" s="27"/>
      <c r="D511" s="27"/>
      <c r="E511" s="27"/>
      <c r="F511" s="27"/>
      <c r="G511" s="27"/>
      <c r="H511" s="27"/>
      <c r="I511" s="36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</row>
    <row r="512" spans="1:22" ht="21" customHeight="1" x14ac:dyDescent="0.15">
      <c r="A512" s="26"/>
      <c r="B512" s="27"/>
      <c r="C512" s="27"/>
      <c r="D512" s="27"/>
      <c r="E512" s="27"/>
      <c r="F512" s="27"/>
      <c r="G512" s="27"/>
      <c r="H512" s="27"/>
      <c r="I512" s="36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</row>
    <row r="513" spans="1:22" ht="21" customHeight="1" x14ac:dyDescent="0.15">
      <c r="A513" s="26"/>
      <c r="B513" s="27"/>
      <c r="C513" s="27"/>
      <c r="D513" s="27"/>
      <c r="E513" s="27"/>
      <c r="F513" s="27"/>
      <c r="G513" s="27"/>
      <c r="H513" s="27"/>
      <c r="I513" s="36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</row>
    <row r="514" spans="1:22" ht="21" customHeight="1" x14ac:dyDescent="0.15">
      <c r="A514" s="26"/>
      <c r="B514" s="27"/>
      <c r="C514" s="27"/>
      <c r="D514" s="27"/>
      <c r="E514" s="27"/>
      <c r="F514" s="27"/>
      <c r="G514" s="27"/>
      <c r="H514" s="27"/>
      <c r="I514" s="36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</row>
    <row r="515" spans="1:22" ht="21" customHeight="1" x14ac:dyDescent="0.15">
      <c r="A515" s="26"/>
      <c r="B515" s="27"/>
      <c r="C515" s="27"/>
      <c r="D515" s="27"/>
      <c r="E515" s="27"/>
      <c r="F515" s="27"/>
      <c r="G515" s="27"/>
      <c r="H515" s="27"/>
      <c r="I515" s="36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</row>
    <row r="516" spans="1:22" ht="21" customHeight="1" x14ac:dyDescent="0.15">
      <c r="A516" s="26"/>
      <c r="B516" s="27"/>
      <c r="C516" s="27"/>
      <c r="D516" s="27"/>
      <c r="E516" s="27"/>
      <c r="F516" s="27"/>
      <c r="G516" s="27"/>
      <c r="H516" s="27"/>
      <c r="I516" s="36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</row>
    <row r="517" spans="1:22" ht="21" customHeight="1" x14ac:dyDescent="0.15">
      <c r="A517" s="26"/>
      <c r="B517" s="27"/>
      <c r="C517" s="27"/>
      <c r="D517" s="27"/>
      <c r="E517" s="27"/>
      <c r="F517" s="27"/>
      <c r="G517" s="27"/>
      <c r="H517" s="27"/>
      <c r="I517" s="36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</row>
    <row r="518" spans="1:22" ht="21" customHeight="1" x14ac:dyDescent="0.15">
      <c r="A518" s="26"/>
      <c r="B518" s="27"/>
      <c r="C518" s="27"/>
      <c r="D518" s="27"/>
      <c r="E518" s="27"/>
      <c r="F518" s="27"/>
      <c r="G518" s="27"/>
      <c r="H518" s="27"/>
      <c r="I518" s="36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</row>
    <row r="519" spans="1:22" ht="21" customHeight="1" x14ac:dyDescent="0.15">
      <c r="A519" s="26"/>
      <c r="B519" s="27"/>
      <c r="C519" s="27"/>
      <c r="D519" s="27"/>
      <c r="E519" s="27"/>
      <c r="F519" s="27"/>
      <c r="G519" s="27"/>
      <c r="H519" s="27"/>
      <c r="I519" s="36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</row>
    <row r="520" spans="1:22" ht="21" customHeight="1" x14ac:dyDescent="0.15">
      <c r="A520" s="26"/>
      <c r="B520" s="27"/>
      <c r="C520" s="27"/>
      <c r="D520" s="27"/>
      <c r="E520" s="27"/>
      <c r="F520" s="27"/>
      <c r="G520" s="27"/>
      <c r="H520" s="27"/>
      <c r="I520" s="36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</row>
    <row r="521" spans="1:22" ht="21" customHeight="1" x14ac:dyDescent="0.15">
      <c r="A521" s="26"/>
      <c r="B521" s="27"/>
      <c r="C521" s="27"/>
      <c r="D521" s="27"/>
      <c r="E521" s="27"/>
      <c r="F521" s="27"/>
      <c r="G521" s="27"/>
      <c r="H521" s="27"/>
      <c r="I521" s="36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</row>
    <row r="522" spans="1:22" ht="21" customHeight="1" x14ac:dyDescent="0.15">
      <c r="A522" s="26"/>
      <c r="B522" s="27"/>
      <c r="C522" s="27"/>
      <c r="D522" s="27"/>
      <c r="E522" s="27"/>
      <c r="F522" s="27"/>
      <c r="G522" s="27"/>
      <c r="H522" s="27"/>
      <c r="I522" s="36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</row>
    <row r="523" spans="1:22" ht="21" customHeight="1" x14ac:dyDescent="0.15">
      <c r="A523" s="26"/>
      <c r="B523" s="27"/>
      <c r="C523" s="27"/>
      <c r="D523" s="27"/>
      <c r="E523" s="27"/>
      <c r="F523" s="27"/>
      <c r="G523" s="27"/>
      <c r="H523" s="27"/>
      <c r="I523" s="36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</row>
    <row r="524" spans="1:22" ht="21" customHeight="1" x14ac:dyDescent="0.15">
      <c r="A524" s="26"/>
      <c r="B524" s="27"/>
      <c r="C524" s="27"/>
      <c r="D524" s="27"/>
      <c r="E524" s="27"/>
      <c r="F524" s="27"/>
      <c r="G524" s="27"/>
      <c r="H524" s="27"/>
      <c r="I524" s="36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</row>
    <row r="525" spans="1:22" ht="21" customHeight="1" x14ac:dyDescent="0.15">
      <c r="A525" s="26"/>
      <c r="B525" s="27"/>
      <c r="C525" s="27"/>
      <c r="D525" s="27"/>
      <c r="E525" s="27"/>
      <c r="F525" s="27"/>
      <c r="G525" s="27"/>
      <c r="H525" s="27"/>
      <c r="I525" s="36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</row>
    <row r="526" spans="1:22" ht="21" customHeight="1" x14ac:dyDescent="0.15">
      <c r="A526" s="26"/>
      <c r="B526" s="27"/>
      <c r="C526" s="27"/>
      <c r="D526" s="27"/>
      <c r="E526" s="27"/>
      <c r="F526" s="27"/>
      <c r="G526" s="27"/>
      <c r="H526" s="27"/>
      <c r="I526" s="36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</row>
    <row r="527" spans="1:22" ht="21" customHeight="1" x14ac:dyDescent="0.15">
      <c r="A527" s="26"/>
      <c r="B527" s="27"/>
      <c r="C527" s="27"/>
      <c r="D527" s="27"/>
      <c r="E527" s="27"/>
      <c r="F527" s="27"/>
      <c r="G527" s="27"/>
      <c r="H527" s="27"/>
      <c r="I527" s="36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</row>
    <row r="528" spans="1:22" ht="21" customHeight="1" x14ac:dyDescent="0.15">
      <c r="A528" s="26"/>
      <c r="B528" s="27"/>
      <c r="C528" s="27"/>
      <c r="D528" s="27"/>
      <c r="E528" s="27"/>
      <c r="F528" s="27"/>
      <c r="G528" s="27"/>
      <c r="H528" s="27"/>
      <c r="I528" s="36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</row>
    <row r="529" spans="1:22" ht="21" customHeight="1" x14ac:dyDescent="0.15">
      <c r="A529" s="26"/>
      <c r="B529" s="27"/>
      <c r="C529" s="27"/>
      <c r="D529" s="27"/>
      <c r="E529" s="27"/>
      <c r="F529" s="27"/>
      <c r="G529" s="27"/>
      <c r="H529" s="27"/>
      <c r="I529" s="36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</row>
    <row r="530" spans="1:22" ht="21" customHeight="1" x14ac:dyDescent="0.15">
      <c r="A530" s="26"/>
      <c r="B530" s="27"/>
      <c r="C530" s="27"/>
      <c r="D530" s="27"/>
      <c r="E530" s="27"/>
      <c r="F530" s="27"/>
      <c r="G530" s="27"/>
      <c r="H530" s="27"/>
      <c r="I530" s="36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</row>
    <row r="531" spans="1:22" ht="21" customHeight="1" x14ac:dyDescent="0.15">
      <c r="A531" s="26"/>
      <c r="B531" s="27"/>
      <c r="C531" s="27"/>
      <c r="D531" s="27"/>
      <c r="E531" s="27"/>
      <c r="F531" s="27"/>
      <c r="G531" s="27"/>
      <c r="H531" s="27"/>
      <c r="I531" s="36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</row>
    <row r="532" spans="1:22" ht="21" customHeight="1" x14ac:dyDescent="0.15">
      <c r="A532" s="26"/>
      <c r="B532" s="27"/>
      <c r="C532" s="27"/>
      <c r="D532" s="27"/>
      <c r="E532" s="27"/>
      <c r="F532" s="27"/>
      <c r="G532" s="27"/>
      <c r="H532" s="27"/>
      <c r="I532" s="36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</row>
    <row r="533" spans="1:22" ht="21" customHeight="1" x14ac:dyDescent="0.15">
      <c r="A533" s="26"/>
      <c r="B533" s="27"/>
      <c r="C533" s="27"/>
      <c r="D533" s="27"/>
      <c r="E533" s="27"/>
      <c r="F533" s="27"/>
      <c r="G533" s="27"/>
      <c r="H533" s="27"/>
      <c r="I533" s="36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</row>
    <row r="534" spans="1:22" ht="21" customHeight="1" x14ac:dyDescent="0.15">
      <c r="A534" s="26"/>
      <c r="B534" s="27"/>
      <c r="C534" s="27"/>
      <c r="D534" s="27"/>
      <c r="E534" s="27"/>
      <c r="F534" s="27"/>
      <c r="G534" s="27"/>
      <c r="H534" s="27"/>
      <c r="I534" s="36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</row>
    <row r="535" spans="1:22" ht="21" customHeight="1" x14ac:dyDescent="0.15">
      <c r="A535" s="26"/>
      <c r="B535" s="27"/>
      <c r="C535" s="27"/>
      <c r="D535" s="27"/>
      <c r="E535" s="27"/>
      <c r="F535" s="27"/>
      <c r="G535" s="27"/>
      <c r="H535" s="27"/>
      <c r="I535" s="36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</row>
    <row r="536" spans="1:22" ht="21" customHeight="1" x14ac:dyDescent="0.15">
      <c r="A536" s="26"/>
      <c r="B536" s="27"/>
      <c r="C536" s="27"/>
      <c r="D536" s="27"/>
      <c r="E536" s="27"/>
      <c r="F536" s="27"/>
      <c r="G536" s="27"/>
      <c r="H536" s="27"/>
      <c r="I536" s="36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</row>
    <row r="537" spans="1:22" ht="21" customHeight="1" x14ac:dyDescent="0.15">
      <c r="A537" s="26"/>
      <c r="B537" s="27"/>
      <c r="C537" s="27"/>
      <c r="D537" s="27"/>
      <c r="E537" s="27"/>
      <c r="F537" s="27"/>
      <c r="G537" s="27"/>
      <c r="H537" s="27"/>
      <c r="I537" s="36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</row>
    <row r="538" spans="1:22" ht="21" customHeight="1" x14ac:dyDescent="0.15">
      <c r="A538" s="26"/>
      <c r="B538" s="27"/>
      <c r="C538" s="27"/>
      <c r="D538" s="27"/>
      <c r="E538" s="27"/>
      <c r="F538" s="27"/>
      <c r="G538" s="27"/>
      <c r="H538" s="27"/>
      <c r="I538" s="36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</row>
    <row r="539" spans="1:22" ht="21" customHeight="1" x14ac:dyDescent="0.15">
      <c r="A539" s="26"/>
      <c r="B539" s="27"/>
      <c r="C539" s="27"/>
      <c r="D539" s="27"/>
      <c r="E539" s="27"/>
      <c r="F539" s="27"/>
      <c r="G539" s="27"/>
      <c r="H539" s="27"/>
      <c r="I539" s="36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</row>
    <row r="540" spans="1:22" ht="21" customHeight="1" x14ac:dyDescent="0.15">
      <c r="A540" s="26"/>
      <c r="B540" s="27"/>
      <c r="C540" s="27"/>
      <c r="D540" s="27"/>
      <c r="E540" s="27"/>
      <c r="F540" s="27"/>
      <c r="G540" s="27"/>
      <c r="H540" s="27"/>
      <c r="I540" s="36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</row>
    <row r="541" spans="1:22" ht="21" customHeight="1" x14ac:dyDescent="0.15">
      <c r="A541" s="26"/>
      <c r="B541" s="27"/>
      <c r="C541" s="27"/>
      <c r="D541" s="27"/>
      <c r="E541" s="27"/>
      <c r="F541" s="27"/>
      <c r="G541" s="27"/>
      <c r="H541" s="27"/>
      <c r="I541" s="36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</row>
    <row r="542" spans="1:22" ht="21" customHeight="1" x14ac:dyDescent="0.15">
      <c r="A542" s="26"/>
      <c r="B542" s="27"/>
      <c r="C542" s="27"/>
      <c r="D542" s="27"/>
      <c r="E542" s="27"/>
      <c r="F542" s="27"/>
      <c r="G542" s="27"/>
      <c r="H542" s="27"/>
      <c r="I542" s="36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</row>
    <row r="543" spans="1:22" ht="21" customHeight="1" x14ac:dyDescent="0.15">
      <c r="A543" s="26"/>
      <c r="B543" s="27"/>
      <c r="C543" s="27"/>
      <c r="D543" s="27"/>
      <c r="E543" s="27"/>
      <c r="F543" s="27"/>
      <c r="G543" s="27"/>
      <c r="H543" s="27"/>
      <c r="I543" s="36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</row>
    <row r="544" spans="1:22" ht="21" customHeight="1" x14ac:dyDescent="0.15">
      <c r="A544" s="26"/>
      <c r="B544" s="27"/>
      <c r="C544" s="27"/>
      <c r="D544" s="27"/>
      <c r="E544" s="27"/>
      <c r="F544" s="27"/>
      <c r="G544" s="27"/>
      <c r="H544" s="27"/>
      <c r="I544" s="36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</row>
    <row r="545" spans="1:22" ht="21" customHeight="1" x14ac:dyDescent="0.15">
      <c r="A545" s="26"/>
      <c r="B545" s="27"/>
      <c r="C545" s="27"/>
      <c r="D545" s="27"/>
      <c r="E545" s="27"/>
      <c r="F545" s="27"/>
      <c r="G545" s="27"/>
      <c r="H545" s="27"/>
      <c r="I545" s="36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</row>
    <row r="546" spans="1:22" ht="21" customHeight="1" x14ac:dyDescent="0.15">
      <c r="A546" s="26"/>
      <c r="B546" s="27"/>
      <c r="C546" s="27"/>
      <c r="D546" s="27"/>
      <c r="E546" s="27"/>
      <c r="F546" s="27"/>
      <c r="G546" s="27"/>
      <c r="H546" s="27"/>
      <c r="I546" s="36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</row>
    <row r="547" spans="1:22" ht="21" customHeight="1" x14ac:dyDescent="0.15">
      <c r="A547" s="26"/>
      <c r="B547" s="27"/>
      <c r="C547" s="27"/>
      <c r="D547" s="27"/>
      <c r="E547" s="27"/>
      <c r="F547" s="27"/>
      <c r="G547" s="27"/>
      <c r="H547" s="27"/>
      <c r="I547" s="36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</row>
    <row r="548" spans="1:22" ht="21" customHeight="1" x14ac:dyDescent="0.15">
      <c r="A548" s="26"/>
      <c r="B548" s="27"/>
      <c r="C548" s="27"/>
      <c r="D548" s="27"/>
      <c r="E548" s="27"/>
      <c r="F548" s="27"/>
      <c r="G548" s="27"/>
      <c r="H548" s="27"/>
      <c r="I548" s="36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</row>
    <row r="549" spans="1:22" ht="21" customHeight="1" x14ac:dyDescent="0.15">
      <c r="A549" s="26"/>
      <c r="B549" s="27"/>
      <c r="C549" s="27"/>
      <c r="D549" s="27"/>
      <c r="E549" s="27"/>
      <c r="F549" s="27"/>
      <c r="G549" s="27"/>
      <c r="H549" s="27"/>
      <c r="I549" s="36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</row>
    <row r="550" spans="1:22" ht="21" customHeight="1" x14ac:dyDescent="0.15">
      <c r="A550" s="26"/>
      <c r="B550" s="27"/>
      <c r="C550" s="27"/>
      <c r="D550" s="27"/>
      <c r="E550" s="27"/>
      <c r="F550" s="27"/>
      <c r="G550" s="27"/>
      <c r="H550" s="27"/>
      <c r="I550" s="36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</row>
    <row r="551" spans="1:22" ht="21" customHeight="1" x14ac:dyDescent="0.15">
      <c r="A551" s="26"/>
      <c r="B551" s="27"/>
      <c r="C551" s="27"/>
      <c r="D551" s="27"/>
      <c r="E551" s="27"/>
      <c r="F551" s="27"/>
      <c r="G551" s="27"/>
      <c r="H551" s="27"/>
      <c r="I551" s="36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</row>
    <row r="552" spans="1:22" ht="21" customHeight="1" x14ac:dyDescent="0.15">
      <c r="A552" s="26"/>
      <c r="B552" s="27"/>
      <c r="C552" s="27"/>
      <c r="D552" s="27"/>
      <c r="E552" s="27"/>
      <c r="F552" s="27"/>
      <c r="G552" s="27"/>
      <c r="H552" s="27"/>
      <c r="I552" s="36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</row>
    <row r="553" spans="1:22" ht="21" customHeight="1" x14ac:dyDescent="0.15">
      <c r="A553" s="26"/>
      <c r="B553" s="27"/>
      <c r="C553" s="27"/>
      <c r="D553" s="27"/>
      <c r="E553" s="27"/>
      <c r="F553" s="27"/>
      <c r="G553" s="27"/>
      <c r="H553" s="27"/>
      <c r="I553" s="36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</row>
    <row r="554" spans="1:22" ht="21" customHeight="1" x14ac:dyDescent="0.15">
      <c r="A554" s="26"/>
      <c r="B554" s="27"/>
      <c r="C554" s="27"/>
      <c r="D554" s="27"/>
      <c r="E554" s="27"/>
      <c r="F554" s="27"/>
      <c r="G554" s="27"/>
      <c r="H554" s="27"/>
      <c r="I554" s="36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</row>
    <row r="555" spans="1:22" ht="21" customHeight="1" x14ac:dyDescent="0.15">
      <c r="A555" s="26"/>
      <c r="B555" s="27"/>
      <c r="C555" s="27"/>
      <c r="D555" s="27"/>
      <c r="E555" s="27"/>
      <c r="F555" s="27"/>
      <c r="G555" s="27"/>
      <c r="H555" s="27"/>
      <c r="I555" s="36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</row>
    <row r="556" spans="1:22" ht="21" customHeight="1" x14ac:dyDescent="0.15">
      <c r="A556" s="26"/>
      <c r="B556" s="27"/>
      <c r="C556" s="27"/>
      <c r="D556" s="27"/>
      <c r="E556" s="27"/>
      <c r="F556" s="27"/>
      <c r="G556" s="27"/>
      <c r="H556" s="27"/>
      <c r="I556" s="36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</row>
    <row r="557" spans="1:22" ht="21" customHeight="1" x14ac:dyDescent="0.15">
      <c r="A557" s="26"/>
      <c r="B557" s="27"/>
      <c r="C557" s="27"/>
      <c r="D557" s="27"/>
      <c r="E557" s="27"/>
      <c r="F557" s="27"/>
      <c r="G557" s="27"/>
      <c r="H557" s="27"/>
      <c r="I557" s="36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</row>
    <row r="558" spans="1:22" ht="21" customHeight="1" x14ac:dyDescent="0.15">
      <c r="A558" s="26"/>
      <c r="B558" s="27"/>
      <c r="C558" s="27"/>
      <c r="D558" s="27"/>
      <c r="E558" s="27"/>
      <c r="F558" s="27"/>
      <c r="G558" s="27"/>
      <c r="H558" s="27"/>
      <c r="I558" s="36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</row>
    <row r="559" spans="1:22" ht="21" customHeight="1" x14ac:dyDescent="0.15">
      <c r="A559" s="26"/>
      <c r="B559" s="27"/>
      <c r="C559" s="27"/>
      <c r="D559" s="27"/>
      <c r="E559" s="27"/>
      <c r="F559" s="27"/>
      <c r="G559" s="27"/>
      <c r="H559" s="27"/>
      <c r="I559" s="36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</row>
    <row r="560" spans="1:22" ht="21" customHeight="1" x14ac:dyDescent="0.15">
      <c r="A560" s="26"/>
      <c r="B560" s="27"/>
      <c r="C560" s="27"/>
      <c r="D560" s="27"/>
      <c r="E560" s="27"/>
      <c r="F560" s="27"/>
      <c r="G560" s="27"/>
      <c r="H560" s="27"/>
      <c r="I560" s="36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</row>
    <row r="561" spans="1:22" ht="21" customHeight="1" x14ac:dyDescent="0.15">
      <c r="A561" s="26"/>
      <c r="B561" s="27"/>
      <c r="C561" s="27"/>
      <c r="D561" s="27"/>
      <c r="E561" s="27"/>
      <c r="F561" s="27"/>
      <c r="G561" s="27"/>
      <c r="H561" s="27"/>
      <c r="I561" s="36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</row>
    <row r="562" spans="1:22" ht="21" customHeight="1" x14ac:dyDescent="0.15">
      <c r="A562" s="26"/>
      <c r="B562" s="27"/>
      <c r="C562" s="27"/>
      <c r="D562" s="27"/>
      <c r="E562" s="27"/>
      <c r="F562" s="27"/>
      <c r="G562" s="27"/>
      <c r="H562" s="27"/>
      <c r="I562" s="36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</row>
    <row r="563" spans="1:22" ht="21" customHeight="1" x14ac:dyDescent="0.15">
      <c r="A563" s="26"/>
      <c r="B563" s="27"/>
      <c r="C563" s="27"/>
      <c r="D563" s="27"/>
      <c r="E563" s="27"/>
      <c r="F563" s="27"/>
      <c r="G563" s="27"/>
      <c r="H563" s="27"/>
      <c r="I563" s="36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</row>
    <row r="564" spans="1:22" ht="21" customHeight="1" x14ac:dyDescent="0.15">
      <c r="A564" s="26"/>
      <c r="B564" s="27"/>
      <c r="C564" s="27"/>
      <c r="D564" s="27"/>
      <c r="E564" s="27"/>
      <c r="F564" s="27"/>
      <c r="G564" s="27"/>
      <c r="H564" s="27"/>
      <c r="I564" s="36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</row>
    <row r="565" spans="1:22" ht="21" customHeight="1" x14ac:dyDescent="0.15">
      <c r="A565" s="26"/>
      <c r="B565" s="27"/>
      <c r="C565" s="27"/>
      <c r="D565" s="27"/>
      <c r="E565" s="27"/>
      <c r="F565" s="27"/>
      <c r="G565" s="27"/>
      <c r="H565" s="27"/>
      <c r="I565" s="36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</row>
    <row r="566" spans="1:22" ht="21" customHeight="1" x14ac:dyDescent="0.15">
      <c r="A566" s="26"/>
      <c r="B566" s="27"/>
      <c r="C566" s="27"/>
      <c r="D566" s="27"/>
      <c r="E566" s="27"/>
      <c r="F566" s="27"/>
      <c r="G566" s="27"/>
      <c r="H566" s="27"/>
      <c r="I566" s="36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</row>
    <row r="567" spans="1:22" ht="21" customHeight="1" x14ac:dyDescent="0.15">
      <c r="A567" s="26"/>
      <c r="B567" s="27"/>
      <c r="C567" s="27"/>
      <c r="D567" s="27"/>
      <c r="E567" s="27"/>
      <c r="F567" s="27"/>
      <c r="G567" s="27"/>
      <c r="H567" s="27"/>
      <c r="I567" s="36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</row>
    <row r="568" spans="1:22" ht="21" customHeight="1" x14ac:dyDescent="0.15">
      <c r="A568" s="26"/>
      <c r="B568" s="27"/>
      <c r="C568" s="27"/>
      <c r="D568" s="27"/>
      <c r="E568" s="27"/>
      <c r="F568" s="27"/>
      <c r="G568" s="27"/>
      <c r="H568" s="27"/>
      <c r="I568" s="36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</row>
    <row r="569" spans="1:22" ht="21" customHeight="1" x14ac:dyDescent="0.15">
      <c r="A569" s="26"/>
      <c r="B569" s="27"/>
      <c r="C569" s="27"/>
      <c r="D569" s="27"/>
      <c r="E569" s="27"/>
      <c r="F569" s="27"/>
      <c r="G569" s="27"/>
      <c r="H569" s="27"/>
      <c r="I569" s="36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</row>
    <row r="570" spans="1:22" ht="21" customHeight="1" x14ac:dyDescent="0.15">
      <c r="A570" s="26"/>
      <c r="B570" s="27"/>
      <c r="C570" s="27"/>
      <c r="D570" s="27"/>
      <c r="E570" s="27"/>
      <c r="F570" s="27"/>
      <c r="G570" s="27"/>
      <c r="H570" s="27"/>
      <c r="I570" s="36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</row>
    <row r="571" spans="1:22" ht="21" customHeight="1" x14ac:dyDescent="0.15">
      <c r="A571" s="26"/>
      <c r="B571" s="27"/>
      <c r="C571" s="27"/>
      <c r="D571" s="27"/>
      <c r="E571" s="27"/>
      <c r="F571" s="27"/>
      <c r="G571" s="27"/>
      <c r="H571" s="27"/>
      <c r="I571" s="36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</row>
    <row r="572" spans="1:22" ht="21" customHeight="1" x14ac:dyDescent="0.15">
      <c r="A572" s="26"/>
      <c r="B572" s="27"/>
      <c r="C572" s="27"/>
      <c r="D572" s="27"/>
      <c r="E572" s="27"/>
      <c r="F572" s="27"/>
      <c r="G572" s="27"/>
      <c r="H572" s="27"/>
      <c r="I572" s="36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</row>
    <row r="573" spans="1:22" ht="21" customHeight="1" x14ac:dyDescent="0.15">
      <c r="A573" s="26"/>
      <c r="B573" s="27"/>
      <c r="C573" s="27"/>
      <c r="D573" s="27"/>
      <c r="E573" s="27"/>
      <c r="F573" s="27"/>
      <c r="G573" s="27"/>
      <c r="H573" s="27"/>
      <c r="I573" s="36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</row>
    <row r="574" spans="1:22" ht="21" customHeight="1" x14ac:dyDescent="0.15">
      <c r="A574" s="26"/>
      <c r="B574" s="27"/>
      <c r="C574" s="27"/>
      <c r="D574" s="27"/>
      <c r="E574" s="27"/>
      <c r="F574" s="27"/>
      <c r="G574" s="27"/>
      <c r="H574" s="27"/>
      <c r="I574" s="36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</row>
    <row r="575" spans="1:22" ht="21" customHeight="1" x14ac:dyDescent="0.15">
      <c r="A575" s="26"/>
      <c r="B575" s="27"/>
      <c r="C575" s="27"/>
      <c r="D575" s="27"/>
      <c r="E575" s="27"/>
      <c r="F575" s="27"/>
      <c r="G575" s="27"/>
      <c r="H575" s="27"/>
      <c r="I575" s="36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</row>
    <row r="576" spans="1:22" ht="21" customHeight="1" x14ac:dyDescent="0.15">
      <c r="A576" s="26"/>
      <c r="B576" s="27"/>
      <c r="C576" s="27"/>
      <c r="D576" s="27"/>
      <c r="E576" s="27"/>
      <c r="F576" s="27"/>
      <c r="G576" s="27"/>
      <c r="H576" s="27"/>
      <c r="I576" s="36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</row>
    <row r="577" spans="1:22" ht="21" customHeight="1" x14ac:dyDescent="0.15">
      <c r="A577" s="26"/>
      <c r="B577" s="27"/>
      <c r="C577" s="27"/>
      <c r="D577" s="27"/>
      <c r="E577" s="27"/>
      <c r="F577" s="27"/>
      <c r="G577" s="27"/>
      <c r="H577" s="27"/>
      <c r="I577" s="36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</row>
    <row r="578" spans="1:22" ht="21" customHeight="1" x14ac:dyDescent="0.15">
      <c r="A578" s="26"/>
      <c r="B578" s="27"/>
      <c r="C578" s="27"/>
      <c r="D578" s="27"/>
      <c r="E578" s="27"/>
      <c r="F578" s="27"/>
      <c r="G578" s="27"/>
      <c r="H578" s="27"/>
      <c r="I578" s="36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</row>
    <row r="579" spans="1:22" ht="21" customHeight="1" x14ac:dyDescent="0.15">
      <c r="A579" s="26"/>
      <c r="B579" s="27"/>
      <c r="C579" s="27"/>
      <c r="D579" s="27"/>
      <c r="E579" s="27"/>
      <c r="F579" s="27"/>
      <c r="G579" s="27"/>
      <c r="H579" s="27"/>
      <c r="I579" s="36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</row>
    <row r="580" spans="1:22" ht="21" customHeight="1" x14ac:dyDescent="0.15">
      <c r="A580" s="26"/>
      <c r="B580" s="27"/>
      <c r="C580" s="27"/>
      <c r="D580" s="27"/>
      <c r="E580" s="27"/>
      <c r="F580" s="27"/>
      <c r="G580" s="27"/>
      <c r="H580" s="27"/>
      <c r="I580" s="36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</row>
    <row r="581" spans="1:22" ht="21" customHeight="1" x14ac:dyDescent="0.15">
      <c r="A581" s="26"/>
      <c r="B581" s="27"/>
      <c r="C581" s="27"/>
      <c r="D581" s="27"/>
      <c r="E581" s="27"/>
      <c r="F581" s="27"/>
      <c r="G581" s="27"/>
      <c r="H581" s="27"/>
      <c r="I581" s="36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</row>
    <row r="582" spans="1:22" ht="21" customHeight="1" x14ac:dyDescent="0.15">
      <c r="A582" s="26"/>
      <c r="B582" s="27"/>
      <c r="C582" s="27"/>
      <c r="D582" s="27"/>
      <c r="E582" s="27"/>
      <c r="F582" s="27"/>
      <c r="G582" s="27"/>
      <c r="H582" s="27"/>
      <c r="I582" s="36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</row>
    <row r="583" spans="1:22" ht="21" customHeight="1" x14ac:dyDescent="0.15">
      <c r="A583" s="26"/>
      <c r="B583" s="27"/>
      <c r="C583" s="27"/>
      <c r="D583" s="27"/>
      <c r="E583" s="27"/>
      <c r="F583" s="27"/>
      <c r="G583" s="27"/>
      <c r="H583" s="27"/>
      <c r="I583" s="36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</row>
    <row r="584" spans="1:22" ht="21" customHeight="1" x14ac:dyDescent="0.15">
      <c r="A584" s="26"/>
      <c r="B584" s="27"/>
      <c r="C584" s="27"/>
      <c r="D584" s="27"/>
      <c r="E584" s="27"/>
      <c r="F584" s="27"/>
      <c r="G584" s="27"/>
      <c r="H584" s="27"/>
      <c r="I584" s="36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</row>
    <row r="585" spans="1:22" ht="21" customHeight="1" x14ac:dyDescent="0.15">
      <c r="A585" s="26"/>
      <c r="B585" s="27"/>
      <c r="C585" s="27"/>
      <c r="D585" s="27"/>
      <c r="E585" s="27"/>
      <c r="F585" s="27"/>
      <c r="G585" s="27"/>
      <c r="H585" s="27"/>
      <c r="I585" s="36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</row>
    <row r="586" spans="1:22" ht="21" customHeight="1" x14ac:dyDescent="0.15">
      <c r="A586" s="26"/>
      <c r="B586" s="27"/>
      <c r="C586" s="27"/>
      <c r="D586" s="27"/>
      <c r="E586" s="27"/>
      <c r="F586" s="27"/>
      <c r="G586" s="27"/>
      <c r="H586" s="27"/>
      <c r="I586" s="36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</row>
    <row r="587" spans="1:22" ht="21" customHeight="1" x14ac:dyDescent="0.15">
      <c r="A587" s="26"/>
      <c r="B587" s="27"/>
      <c r="C587" s="27"/>
      <c r="D587" s="27"/>
      <c r="E587" s="27"/>
      <c r="F587" s="27"/>
      <c r="G587" s="27"/>
      <c r="H587" s="27"/>
      <c r="I587" s="36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</row>
    <row r="588" spans="1:22" ht="21" customHeight="1" x14ac:dyDescent="0.15">
      <c r="A588" s="26"/>
      <c r="B588" s="27"/>
      <c r="C588" s="27"/>
      <c r="D588" s="27"/>
      <c r="E588" s="27"/>
      <c r="F588" s="27"/>
      <c r="G588" s="27"/>
      <c r="H588" s="27"/>
      <c r="I588" s="36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</row>
    <row r="589" spans="1:22" ht="21" customHeight="1" x14ac:dyDescent="0.15">
      <c r="A589" s="26"/>
      <c r="B589" s="27"/>
      <c r="C589" s="27"/>
      <c r="D589" s="27"/>
      <c r="E589" s="27"/>
      <c r="F589" s="27"/>
      <c r="G589" s="27"/>
      <c r="H589" s="27"/>
      <c r="I589" s="36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</row>
    <row r="590" spans="1:22" ht="21" customHeight="1" x14ac:dyDescent="0.15">
      <c r="A590" s="26"/>
      <c r="B590" s="27"/>
      <c r="C590" s="27"/>
      <c r="D590" s="27"/>
      <c r="E590" s="27"/>
      <c r="F590" s="27"/>
      <c r="G590" s="27"/>
      <c r="H590" s="27"/>
      <c r="I590" s="36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</row>
    <row r="591" spans="1:22" ht="21" customHeight="1" x14ac:dyDescent="0.15">
      <c r="A591" s="26"/>
      <c r="B591" s="27"/>
      <c r="C591" s="27"/>
      <c r="D591" s="27"/>
      <c r="E591" s="27"/>
      <c r="F591" s="27"/>
      <c r="G591" s="27"/>
      <c r="H591" s="27"/>
      <c r="I591" s="36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</row>
    <row r="592" spans="1:22" ht="21" customHeight="1" x14ac:dyDescent="0.15">
      <c r="A592" s="26"/>
      <c r="B592" s="27"/>
      <c r="C592" s="27"/>
      <c r="D592" s="27"/>
      <c r="E592" s="27"/>
      <c r="F592" s="27"/>
      <c r="G592" s="27"/>
      <c r="H592" s="27"/>
      <c r="I592" s="36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</row>
    <row r="593" spans="1:22" ht="21" customHeight="1" x14ac:dyDescent="0.15">
      <c r="A593" s="26"/>
      <c r="B593" s="27"/>
      <c r="C593" s="27"/>
      <c r="D593" s="27"/>
      <c r="E593" s="27"/>
      <c r="F593" s="27"/>
      <c r="G593" s="27"/>
      <c r="H593" s="27"/>
      <c r="I593" s="36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</row>
    <row r="594" spans="1:22" ht="21" customHeight="1" x14ac:dyDescent="0.15">
      <c r="A594" s="26"/>
      <c r="B594" s="27"/>
      <c r="C594" s="27"/>
      <c r="D594" s="27"/>
      <c r="E594" s="27"/>
      <c r="F594" s="27"/>
      <c r="G594" s="27"/>
      <c r="H594" s="27"/>
      <c r="I594" s="36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</row>
    <row r="595" spans="1:22" ht="21" customHeight="1" x14ac:dyDescent="0.15">
      <c r="A595" s="26"/>
      <c r="B595" s="27"/>
      <c r="C595" s="27"/>
      <c r="D595" s="27"/>
      <c r="E595" s="27"/>
      <c r="F595" s="27"/>
      <c r="G595" s="27"/>
      <c r="H595" s="27"/>
      <c r="I595" s="36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</row>
    <row r="596" spans="1:22" ht="21" customHeight="1" x14ac:dyDescent="0.15">
      <c r="A596" s="26"/>
      <c r="B596" s="27"/>
      <c r="C596" s="27"/>
      <c r="D596" s="27"/>
      <c r="E596" s="27"/>
      <c r="F596" s="27"/>
      <c r="G596" s="27"/>
      <c r="H596" s="27"/>
      <c r="I596" s="36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</row>
    <row r="597" spans="1:22" ht="21" customHeight="1" x14ac:dyDescent="0.15">
      <c r="A597" s="26"/>
      <c r="B597" s="27"/>
      <c r="C597" s="27"/>
      <c r="D597" s="27"/>
      <c r="E597" s="27"/>
      <c r="F597" s="27"/>
      <c r="G597" s="27"/>
      <c r="H597" s="27"/>
      <c r="I597" s="36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</row>
    <row r="598" spans="1:22" ht="21" customHeight="1" x14ac:dyDescent="0.15">
      <c r="A598" s="26"/>
      <c r="B598" s="27"/>
      <c r="C598" s="27"/>
      <c r="D598" s="27"/>
      <c r="E598" s="27"/>
      <c r="F598" s="27"/>
      <c r="G598" s="27"/>
      <c r="H598" s="27"/>
      <c r="I598" s="36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</row>
    <row r="599" spans="1:22" ht="21" customHeight="1" x14ac:dyDescent="0.15">
      <c r="A599" s="26"/>
      <c r="B599" s="27"/>
      <c r="C599" s="27"/>
      <c r="D599" s="27"/>
      <c r="E599" s="27"/>
      <c r="F599" s="27"/>
      <c r="G599" s="27"/>
      <c r="H599" s="27"/>
      <c r="I599" s="36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</row>
    <row r="600" spans="1:22" ht="21" customHeight="1" x14ac:dyDescent="0.15">
      <c r="A600" s="26"/>
      <c r="B600" s="27"/>
      <c r="C600" s="27"/>
      <c r="D600" s="27"/>
      <c r="E600" s="27"/>
      <c r="F600" s="27"/>
      <c r="G600" s="27"/>
      <c r="H600" s="27"/>
      <c r="I600" s="36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</row>
    <row r="601" spans="1:22" ht="21" customHeight="1" x14ac:dyDescent="0.15">
      <c r="A601" s="26"/>
      <c r="B601" s="27"/>
      <c r="C601" s="27"/>
      <c r="D601" s="27"/>
      <c r="E601" s="27"/>
      <c r="F601" s="27"/>
      <c r="G601" s="27"/>
      <c r="H601" s="27"/>
      <c r="I601" s="36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</row>
    <row r="602" spans="1:22" ht="21" customHeight="1" x14ac:dyDescent="0.15">
      <c r="A602" s="26"/>
      <c r="B602" s="27"/>
      <c r="C602" s="27"/>
      <c r="D602" s="27"/>
      <c r="E602" s="27"/>
      <c r="F602" s="27"/>
      <c r="G602" s="27"/>
      <c r="H602" s="27"/>
      <c r="I602" s="36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</row>
    <row r="603" spans="1:22" ht="21" customHeight="1" x14ac:dyDescent="0.15">
      <c r="A603" s="26"/>
      <c r="B603" s="27"/>
      <c r="C603" s="27"/>
      <c r="D603" s="27"/>
      <c r="E603" s="27"/>
      <c r="F603" s="27"/>
      <c r="G603" s="27"/>
      <c r="H603" s="27"/>
      <c r="I603" s="36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</row>
    <row r="604" spans="1:22" ht="21" customHeight="1" x14ac:dyDescent="0.15">
      <c r="A604" s="26"/>
      <c r="B604" s="27"/>
      <c r="C604" s="27"/>
      <c r="D604" s="27"/>
      <c r="E604" s="27"/>
      <c r="F604" s="27"/>
      <c r="G604" s="27"/>
      <c r="H604" s="27"/>
      <c r="I604" s="36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</row>
    <row r="605" spans="1:22" ht="21" customHeight="1" x14ac:dyDescent="0.15">
      <c r="A605" s="26"/>
      <c r="B605" s="27"/>
      <c r="C605" s="27"/>
      <c r="D605" s="27"/>
      <c r="E605" s="27"/>
      <c r="F605" s="27"/>
      <c r="G605" s="27"/>
      <c r="H605" s="27"/>
      <c r="I605" s="36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</row>
    <row r="606" spans="1:22" ht="21" customHeight="1" x14ac:dyDescent="0.15">
      <c r="A606" s="26"/>
      <c r="B606" s="27"/>
      <c r="C606" s="27"/>
      <c r="D606" s="27"/>
      <c r="E606" s="27"/>
      <c r="F606" s="27"/>
      <c r="G606" s="27"/>
      <c r="H606" s="27"/>
      <c r="I606" s="36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</row>
    <row r="607" spans="1:22" ht="21" customHeight="1" x14ac:dyDescent="0.15">
      <c r="A607" s="26"/>
      <c r="B607" s="27"/>
      <c r="C607" s="27"/>
      <c r="D607" s="27"/>
      <c r="E607" s="27"/>
      <c r="F607" s="27"/>
      <c r="G607" s="27"/>
      <c r="H607" s="27"/>
      <c r="I607" s="36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</row>
    <row r="608" spans="1:22" ht="21" customHeight="1" x14ac:dyDescent="0.15">
      <c r="A608" s="26"/>
      <c r="B608" s="27"/>
      <c r="C608" s="27"/>
      <c r="D608" s="27"/>
      <c r="E608" s="27"/>
      <c r="F608" s="27"/>
      <c r="G608" s="27"/>
      <c r="H608" s="27"/>
      <c r="I608" s="36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</row>
    <row r="609" spans="1:22" ht="21" customHeight="1" x14ac:dyDescent="0.15">
      <c r="A609" s="26"/>
      <c r="B609" s="27"/>
      <c r="C609" s="27"/>
      <c r="D609" s="27"/>
      <c r="E609" s="27"/>
      <c r="F609" s="27"/>
      <c r="G609" s="27"/>
      <c r="H609" s="27"/>
      <c r="I609" s="36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</row>
    <row r="610" spans="1:22" ht="21" customHeight="1" x14ac:dyDescent="0.15">
      <c r="A610" s="26"/>
      <c r="B610" s="27"/>
      <c r="C610" s="27"/>
      <c r="D610" s="27"/>
      <c r="E610" s="27"/>
      <c r="F610" s="27"/>
      <c r="G610" s="27"/>
      <c r="H610" s="27"/>
      <c r="I610" s="36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</row>
    <row r="611" spans="1:22" ht="21" customHeight="1" x14ac:dyDescent="0.15">
      <c r="A611" s="26"/>
      <c r="B611" s="27"/>
      <c r="C611" s="27"/>
      <c r="D611" s="27"/>
      <c r="E611" s="27"/>
      <c r="F611" s="27"/>
      <c r="G611" s="27"/>
      <c r="H611" s="27"/>
      <c r="I611" s="36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</row>
    <row r="612" spans="1:22" ht="21" customHeight="1" x14ac:dyDescent="0.15">
      <c r="A612" s="26"/>
      <c r="B612" s="27"/>
      <c r="C612" s="27"/>
      <c r="D612" s="27"/>
      <c r="E612" s="27"/>
      <c r="F612" s="27"/>
      <c r="G612" s="27"/>
      <c r="H612" s="27"/>
      <c r="I612" s="36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</row>
    <row r="613" spans="1:22" ht="21" customHeight="1" x14ac:dyDescent="0.15">
      <c r="A613" s="26"/>
      <c r="B613" s="27"/>
      <c r="C613" s="27"/>
      <c r="D613" s="27"/>
      <c r="E613" s="27"/>
      <c r="F613" s="27"/>
      <c r="G613" s="27"/>
      <c r="H613" s="27"/>
      <c r="I613" s="36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</row>
    <row r="614" spans="1:22" ht="21" customHeight="1" x14ac:dyDescent="0.15">
      <c r="A614" s="26"/>
      <c r="B614" s="27"/>
      <c r="C614" s="27"/>
      <c r="D614" s="27"/>
      <c r="E614" s="27"/>
      <c r="F614" s="27"/>
      <c r="G614" s="27"/>
      <c r="H614" s="27"/>
      <c r="I614" s="36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</row>
    <row r="615" spans="1:22" ht="21" customHeight="1" x14ac:dyDescent="0.15">
      <c r="A615" s="26"/>
      <c r="B615" s="27"/>
      <c r="C615" s="27"/>
      <c r="D615" s="27"/>
      <c r="E615" s="27"/>
      <c r="F615" s="27"/>
      <c r="G615" s="27"/>
      <c r="H615" s="27"/>
      <c r="I615" s="36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</row>
    <row r="616" spans="1:22" ht="21" customHeight="1" x14ac:dyDescent="0.15">
      <c r="A616" s="26"/>
      <c r="B616" s="27"/>
      <c r="C616" s="27"/>
      <c r="D616" s="27"/>
      <c r="E616" s="27"/>
      <c r="F616" s="27"/>
      <c r="G616" s="27"/>
      <c r="H616" s="27"/>
      <c r="I616" s="36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</row>
    <row r="617" spans="1:22" ht="21" customHeight="1" x14ac:dyDescent="0.15">
      <c r="A617" s="26"/>
      <c r="B617" s="27"/>
      <c r="C617" s="27"/>
      <c r="D617" s="27"/>
      <c r="E617" s="27"/>
      <c r="F617" s="27"/>
      <c r="G617" s="27"/>
      <c r="H617" s="27"/>
      <c r="I617" s="36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</row>
    <row r="618" spans="1:22" ht="21" customHeight="1" x14ac:dyDescent="0.15">
      <c r="A618" s="26"/>
      <c r="B618" s="27"/>
      <c r="C618" s="27"/>
      <c r="D618" s="27"/>
      <c r="E618" s="27"/>
      <c r="F618" s="27"/>
      <c r="G618" s="27"/>
      <c r="H618" s="27"/>
      <c r="I618" s="36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</row>
    <row r="619" spans="1:22" ht="21" customHeight="1" x14ac:dyDescent="0.15">
      <c r="A619" s="26"/>
      <c r="B619" s="27"/>
      <c r="C619" s="27"/>
      <c r="D619" s="27"/>
      <c r="E619" s="27"/>
      <c r="F619" s="27"/>
      <c r="G619" s="27"/>
      <c r="H619" s="27"/>
      <c r="I619" s="36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</row>
    <row r="620" spans="1:22" ht="21" customHeight="1" x14ac:dyDescent="0.15">
      <c r="A620" s="26"/>
      <c r="B620" s="27"/>
      <c r="C620" s="27"/>
      <c r="D620" s="27"/>
      <c r="E620" s="27"/>
      <c r="F620" s="27"/>
      <c r="G620" s="27"/>
      <c r="H620" s="27"/>
      <c r="I620" s="36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</row>
    <row r="621" spans="1:22" ht="21" customHeight="1" x14ac:dyDescent="0.15">
      <c r="A621" s="26"/>
      <c r="B621" s="27"/>
      <c r="C621" s="27"/>
      <c r="D621" s="27"/>
      <c r="E621" s="27"/>
      <c r="F621" s="27"/>
      <c r="G621" s="27"/>
      <c r="H621" s="27"/>
      <c r="I621" s="36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</row>
    <row r="622" spans="1:22" ht="21" customHeight="1" x14ac:dyDescent="0.15">
      <c r="A622" s="26"/>
      <c r="B622" s="27"/>
      <c r="C622" s="27"/>
      <c r="D622" s="27"/>
      <c r="E622" s="27"/>
      <c r="F622" s="27"/>
      <c r="G622" s="27"/>
      <c r="H622" s="27"/>
      <c r="I622" s="36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</row>
    <row r="623" spans="1:22" ht="21" customHeight="1" x14ac:dyDescent="0.15">
      <c r="A623" s="26"/>
      <c r="B623" s="27"/>
      <c r="C623" s="27"/>
      <c r="D623" s="27"/>
      <c r="E623" s="27"/>
      <c r="F623" s="27"/>
      <c r="G623" s="27"/>
      <c r="H623" s="27"/>
      <c r="I623" s="36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</row>
    <row r="624" spans="1:22" ht="21" customHeight="1" x14ac:dyDescent="0.15">
      <c r="A624" s="26"/>
      <c r="B624" s="27"/>
      <c r="C624" s="27"/>
      <c r="D624" s="27"/>
      <c r="E624" s="27"/>
      <c r="F624" s="27"/>
      <c r="G624" s="27"/>
      <c r="H624" s="27"/>
      <c r="I624" s="36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</row>
    <row r="625" spans="1:22" ht="21" customHeight="1" x14ac:dyDescent="0.15">
      <c r="A625" s="26"/>
      <c r="B625" s="27"/>
      <c r="C625" s="27"/>
      <c r="D625" s="27"/>
      <c r="E625" s="27"/>
      <c r="F625" s="27"/>
      <c r="G625" s="27"/>
      <c r="H625" s="27"/>
      <c r="I625" s="36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</row>
    <row r="626" spans="1:22" ht="21" customHeight="1" x14ac:dyDescent="0.15">
      <c r="A626" s="26"/>
      <c r="B626" s="27"/>
      <c r="C626" s="27"/>
      <c r="D626" s="27"/>
      <c r="E626" s="27"/>
      <c r="F626" s="27"/>
      <c r="G626" s="27"/>
      <c r="H626" s="27"/>
      <c r="I626" s="36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</row>
    <row r="627" spans="1:22" ht="21" customHeight="1" x14ac:dyDescent="0.15">
      <c r="A627" s="26"/>
      <c r="B627" s="27"/>
      <c r="C627" s="27"/>
      <c r="D627" s="27"/>
      <c r="E627" s="27"/>
      <c r="F627" s="27"/>
      <c r="G627" s="27"/>
      <c r="H627" s="27"/>
      <c r="I627" s="36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</row>
    <row r="628" spans="1:22" ht="21" customHeight="1" x14ac:dyDescent="0.15">
      <c r="A628" s="26"/>
      <c r="B628" s="27"/>
      <c r="C628" s="27"/>
      <c r="D628" s="27"/>
      <c r="E628" s="27"/>
      <c r="F628" s="27"/>
      <c r="G628" s="27"/>
      <c r="H628" s="27"/>
      <c r="I628" s="36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</row>
    <row r="629" spans="1:22" ht="21" customHeight="1" x14ac:dyDescent="0.15">
      <c r="A629" s="26"/>
      <c r="B629" s="27"/>
      <c r="C629" s="27"/>
      <c r="D629" s="27"/>
      <c r="E629" s="27"/>
      <c r="F629" s="27"/>
      <c r="G629" s="27"/>
      <c r="H629" s="27"/>
      <c r="I629" s="36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</row>
    <row r="630" spans="1:22" ht="21" customHeight="1" x14ac:dyDescent="0.15">
      <c r="A630" s="26"/>
      <c r="B630" s="27"/>
      <c r="C630" s="27"/>
      <c r="D630" s="27"/>
      <c r="E630" s="27"/>
      <c r="F630" s="27"/>
      <c r="G630" s="27"/>
      <c r="H630" s="27"/>
      <c r="I630" s="36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</row>
    <row r="631" spans="1:22" ht="21" customHeight="1" x14ac:dyDescent="0.15">
      <c r="A631" s="26"/>
      <c r="B631" s="27"/>
      <c r="C631" s="27"/>
      <c r="D631" s="27"/>
      <c r="E631" s="27"/>
      <c r="F631" s="27"/>
      <c r="G631" s="27"/>
      <c r="H631" s="27"/>
      <c r="I631" s="36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</row>
    <row r="632" spans="1:22" ht="21" customHeight="1" x14ac:dyDescent="0.15">
      <c r="A632" s="26"/>
      <c r="B632" s="27"/>
      <c r="C632" s="27"/>
      <c r="D632" s="27"/>
      <c r="E632" s="27"/>
      <c r="F632" s="27"/>
      <c r="G632" s="27"/>
      <c r="H632" s="27"/>
      <c r="I632" s="36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</row>
    <row r="633" spans="1:22" ht="21" customHeight="1" x14ac:dyDescent="0.15">
      <c r="A633" s="26"/>
      <c r="B633" s="27"/>
      <c r="C633" s="27"/>
      <c r="D633" s="27"/>
      <c r="E633" s="27"/>
      <c r="F633" s="27"/>
      <c r="G633" s="27"/>
      <c r="H633" s="27"/>
      <c r="I633" s="36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</row>
    <row r="634" spans="1:22" ht="21" customHeight="1" x14ac:dyDescent="0.15">
      <c r="A634" s="26"/>
      <c r="B634" s="27"/>
      <c r="C634" s="27"/>
      <c r="D634" s="27"/>
      <c r="E634" s="27"/>
      <c r="F634" s="27"/>
      <c r="G634" s="27"/>
      <c r="H634" s="27"/>
      <c r="I634" s="36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</row>
    <row r="635" spans="1:22" ht="21" customHeight="1" x14ac:dyDescent="0.15">
      <c r="A635" s="26"/>
      <c r="B635" s="27"/>
      <c r="C635" s="27"/>
      <c r="D635" s="27"/>
      <c r="E635" s="27"/>
      <c r="F635" s="27"/>
      <c r="G635" s="27"/>
      <c r="H635" s="27"/>
      <c r="I635" s="36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</row>
    <row r="636" spans="1:22" ht="21" customHeight="1" x14ac:dyDescent="0.15">
      <c r="A636" s="26"/>
      <c r="B636" s="27"/>
      <c r="C636" s="27"/>
      <c r="D636" s="27"/>
      <c r="E636" s="27"/>
      <c r="F636" s="27"/>
      <c r="G636" s="27"/>
      <c r="H636" s="27"/>
      <c r="I636" s="36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</row>
    <row r="637" spans="1:22" ht="21" customHeight="1" x14ac:dyDescent="0.15">
      <c r="A637" s="26"/>
      <c r="B637" s="27"/>
      <c r="C637" s="27"/>
      <c r="D637" s="27"/>
      <c r="E637" s="27"/>
      <c r="F637" s="27"/>
      <c r="G637" s="27"/>
      <c r="H637" s="27"/>
      <c r="I637" s="36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</row>
    <row r="638" spans="1:22" ht="21" customHeight="1" x14ac:dyDescent="0.15">
      <c r="A638" s="26"/>
      <c r="B638" s="27"/>
      <c r="C638" s="27"/>
      <c r="D638" s="27"/>
      <c r="E638" s="27"/>
      <c r="F638" s="27"/>
      <c r="G638" s="27"/>
      <c r="H638" s="27"/>
      <c r="I638" s="36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</row>
    <row r="639" spans="1:22" ht="21" customHeight="1" x14ac:dyDescent="0.15">
      <c r="A639" s="26"/>
      <c r="B639" s="27"/>
      <c r="C639" s="27"/>
      <c r="D639" s="27"/>
      <c r="E639" s="27"/>
      <c r="F639" s="27"/>
      <c r="G639" s="27"/>
      <c r="H639" s="27"/>
      <c r="I639" s="36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</row>
    <row r="640" spans="1:22" ht="21" customHeight="1" x14ac:dyDescent="0.15">
      <c r="A640" s="26"/>
      <c r="B640" s="27"/>
      <c r="C640" s="27"/>
      <c r="D640" s="27"/>
      <c r="E640" s="27"/>
      <c r="F640" s="27"/>
      <c r="G640" s="27"/>
      <c r="H640" s="27"/>
      <c r="I640" s="36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</row>
    <row r="641" spans="1:22" ht="21" customHeight="1" x14ac:dyDescent="0.15">
      <c r="A641" s="26"/>
      <c r="B641" s="27"/>
      <c r="C641" s="27"/>
      <c r="D641" s="27"/>
      <c r="E641" s="27"/>
      <c r="F641" s="27"/>
      <c r="G641" s="27"/>
      <c r="H641" s="27"/>
      <c r="I641" s="36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</row>
    <row r="642" spans="1:22" ht="21" customHeight="1" x14ac:dyDescent="0.15">
      <c r="A642" s="26"/>
      <c r="B642" s="27"/>
      <c r="C642" s="27"/>
      <c r="D642" s="27"/>
      <c r="E642" s="27"/>
      <c r="F642" s="27"/>
      <c r="G642" s="27"/>
      <c r="H642" s="27"/>
      <c r="I642" s="36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</row>
    <row r="643" spans="1:22" ht="21" customHeight="1" x14ac:dyDescent="0.15">
      <c r="A643" s="26"/>
      <c r="B643" s="27"/>
      <c r="C643" s="27"/>
      <c r="D643" s="27"/>
      <c r="E643" s="27"/>
      <c r="F643" s="27"/>
      <c r="G643" s="27"/>
      <c r="H643" s="27"/>
      <c r="I643" s="36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</row>
    <row r="644" spans="1:22" ht="21" customHeight="1" x14ac:dyDescent="0.15">
      <c r="A644" s="26"/>
      <c r="B644" s="27"/>
      <c r="C644" s="27"/>
      <c r="D644" s="27"/>
      <c r="E644" s="27"/>
      <c r="F644" s="27"/>
      <c r="G644" s="27"/>
      <c r="H644" s="27"/>
      <c r="I644" s="36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</row>
    <row r="645" spans="1:22" ht="21" customHeight="1" x14ac:dyDescent="0.15">
      <c r="A645" s="26"/>
      <c r="B645" s="27"/>
      <c r="C645" s="27"/>
      <c r="D645" s="27"/>
      <c r="E645" s="27"/>
      <c r="F645" s="27"/>
      <c r="G645" s="27"/>
      <c r="H645" s="27"/>
      <c r="I645" s="36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</row>
    <row r="646" spans="1:22" ht="21" customHeight="1" x14ac:dyDescent="0.15">
      <c r="A646" s="26"/>
      <c r="B646" s="27"/>
      <c r="C646" s="27"/>
      <c r="D646" s="27"/>
      <c r="E646" s="27"/>
      <c r="F646" s="27"/>
      <c r="G646" s="27"/>
      <c r="H646" s="27"/>
      <c r="I646" s="36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</row>
    <row r="647" spans="1:22" ht="21" customHeight="1" x14ac:dyDescent="0.15">
      <c r="A647" s="26"/>
      <c r="B647" s="27"/>
      <c r="C647" s="27"/>
      <c r="D647" s="27"/>
      <c r="E647" s="27"/>
      <c r="F647" s="27"/>
      <c r="G647" s="27"/>
      <c r="H647" s="27"/>
      <c r="I647" s="36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</row>
    <row r="648" spans="1:22" ht="21" customHeight="1" x14ac:dyDescent="0.15">
      <c r="A648" s="26"/>
      <c r="B648" s="27"/>
      <c r="C648" s="27"/>
      <c r="D648" s="27"/>
      <c r="E648" s="27"/>
      <c r="F648" s="27"/>
      <c r="G648" s="27"/>
      <c r="H648" s="27"/>
      <c r="I648" s="36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</row>
    <row r="649" spans="1:22" ht="21" customHeight="1" x14ac:dyDescent="0.15">
      <c r="A649" s="26"/>
      <c r="B649" s="27"/>
      <c r="C649" s="27"/>
      <c r="D649" s="27"/>
      <c r="E649" s="27"/>
      <c r="F649" s="27"/>
      <c r="G649" s="27"/>
      <c r="H649" s="27"/>
      <c r="I649" s="36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</row>
    <row r="650" spans="1:22" ht="21" customHeight="1" x14ac:dyDescent="0.15">
      <c r="A650" s="26"/>
      <c r="B650" s="27"/>
      <c r="C650" s="27"/>
      <c r="D650" s="27"/>
      <c r="E650" s="27"/>
      <c r="F650" s="27"/>
      <c r="G650" s="27"/>
      <c r="H650" s="27"/>
      <c r="I650" s="36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</row>
    <row r="651" spans="1:22" ht="21" customHeight="1" x14ac:dyDescent="0.15">
      <c r="A651" s="26"/>
      <c r="B651" s="27"/>
      <c r="C651" s="27"/>
      <c r="D651" s="27"/>
      <c r="E651" s="27"/>
      <c r="F651" s="27"/>
      <c r="G651" s="27"/>
      <c r="H651" s="27"/>
      <c r="I651" s="36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</row>
    <row r="652" spans="1:22" ht="21" customHeight="1" x14ac:dyDescent="0.15">
      <c r="A652" s="26"/>
      <c r="B652" s="27"/>
      <c r="C652" s="27"/>
      <c r="D652" s="27"/>
      <c r="E652" s="27"/>
      <c r="F652" s="27"/>
      <c r="G652" s="27"/>
      <c r="H652" s="27"/>
      <c r="I652" s="36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</row>
    <row r="653" spans="1:22" ht="21" customHeight="1" x14ac:dyDescent="0.15">
      <c r="A653" s="26"/>
      <c r="B653" s="27"/>
      <c r="C653" s="27"/>
      <c r="D653" s="27"/>
      <c r="E653" s="27"/>
      <c r="F653" s="27"/>
      <c r="G653" s="27"/>
      <c r="H653" s="27"/>
      <c r="I653" s="36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</row>
    <row r="654" spans="1:22" ht="21" customHeight="1" x14ac:dyDescent="0.15">
      <c r="A654" s="26"/>
      <c r="B654" s="27"/>
      <c r="C654" s="27"/>
      <c r="D654" s="27"/>
      <c r="E654" s="27"/>
      <c r="F654" s="27"/>
      <c r="G654" s="27"/>
      <c r="H654" s="27"/>
      <c r="I654" s="36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</row>
    <row r="655" spans="1:22" ht="21" customHeight="1" x14ac:dyDescent="0.15">
      <c r="A655" s="26"/>
      <c r="B655" s="27"/>
      <c r="C655" s="27"/>
      <c r="D655" s="27"/>
      <c r="E655" s="27"/>
      <c r="F655" s="27"/>
      <c r="G655" s="27"/>
      <c r="H655" s="27"/>
      <c r="I655" s="36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</row>
    <row r="656" spans="1:22" ht="21" customHeight="1" x14ac:dyDescent="0.15">
      <c r="A656" s="26"/>
      <c r="B656" s="27"/>
      <c r="C656" s="27"/>
      <c r="D656" s="27"/>
      <c r="E656" s="27"/>
      <c r="F656" s="27"/>
      <c r="G656" s="27"/>
      <c r="H656" s="27"/>
      <c r="I656" s="36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</row>
    <row r="657" spans="1:22" ht="21" customHeight="1" x14ac:dyDescent="0.15">
      <c r="A657" s="26"/>
      <c r="B657" s="27"/>
      <c r="C657" s="27"/>
      <c r="D657" s="27"/>
      <c r="E657" s="27"/>
      <c r="F657" s="27"/>
      <c r="G657" s="27"/>
      <c r="H657" s="27"/>
      <c r="I657" s="36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</row>
    <row r="658" spans="1:22" ht="21" customHeight="1" x14ac:dyDescent="0.15">
      <c r="A658" s="26"/>
      <c r="B658" s="27"/>
      <c r="C658" s="27"/>
      <c r="D658" s="27"/>
      <c r="E658" s="27"/>
      <c r="F658" s="27"/>
      <c r="G658" s="27"/>
      <c r="H658" s="27"/>
      <c r="I658" s="36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</row>
    <row r="659" spans="1:22" ht="21" customHeight="1" x14ac:dyDescent="0.15">
      <c r="A659" s="26"/>
      <c r="B659" s="27"/>
      <c r="C659" s="27"/>
      <c r="D659" s="27"/>
      <c r="E659" s="27"/>
      <c r="F659" s="27"/>
      <c r="G659" s="27"/>
      <c r="H659" s="27"/>
      <c r="I659" s="36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</row>
    <row r="660" spans="1:22" ht="21" customHeight="1" x14ac:dyDescent="0.15">
      <c r="A660" s="26"/>
      <c r="B660" s="27"/>
      <c r="C660" s="27"/>
      <c r="D660" s="27"/>
      <c r="E660" s="27"/>
      <c r="F660" s="27"/>
      <c r="G660" s="27"/>
      <c r="H660" s="27"/>
      <c r="I660" s="36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</row>
    <row r="661" spans="1:22" ht="21" customHeight="1" x14ac:dyDescent="0.15">
      <c r="A661" s="26"/>
      <c r="B661" s="27"/>
      <c r="C661" s="27"/>
      <c r="D661" s="27"/>
      <c r="E661" s="27"/>
      <c r="F661" s="27"/>
      <c r="G661" s="27"/>
      <c r="H661" s="27"/>
      <c r="I661" s="36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</row>
    <row r="662" spans="1:22" ht="21" customHeight="1" x14ac:dyDescent="0.15">
      <c r="A662" s="26"/>
      <c r="B662" s="27"/>
      <c r="C662" s="27"/>
      <c r="D662" s="27"/>
      <c r="E662" s="27"/>
      <c r="F662" s="27"/>
      <c r="G662" s="27"/>
      <c r="H662" s="27"/>
      <c r="I662" s="36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</row>
    <row r="663" spans="1:22" ht="21" customHeight="1" x14ac:dyDescent="0.15">
      <c r="A663" s="26"/>
      <c r="B663" s="27"/>
      <c r="C663" s="27"/>
      <c r="D663" s="27"/>
      <c r="E663" s="27"/>
      <c r="F663" s="27"/>
      <c r="G663" s="27"/>
      <c r="H663" s="27"/>
      <c r="I663" s="36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</row>
    <row r="664" spans="1:22" ht="21" customHeight="1" x14ac:dyDescent="0.15">
      <c r="A664" s="26"/>
      <c r="B664" s="27"/>
      <c r="C664" s="27"/>
      <c r="D664" s="27"/>
      <c r="E664" s="27"/>
      <c r="F664" s="27"/>
      <c r="G664" s="27"/>
      <c r="H664" s="27"/>
      <c r="I664" s="36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</row>
    <row r="665" spans="1:22" ht="21" customHeight="1" x14ac:dyDescent="0.15">
      <c r="A665" s="26"/>
      <c r="B665" s="27"/>
      <c r="C665" s="27"/>
      <c r="D665" s="27"/>
      <c r="E665" s="27"/>
      <c r="F665" s="27"/>
      <c r="G665" s="27"/>
      <c r="H665" s="27"/>
      <c r="I665" s="36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</row>
    <row r="666" spans="1:22" ht="21" customHeight="1" x14ac:dyDescent="0.15">
      <c r="A666" s="26"/>
      <c r="B666" s="27"/>
      <c r="C666" s="27"/>
      <c r="D666" s="27"/>
      <c r="E666" s="27"/>
      <c r="F666" s="27"/>
      <c r="G666" s="27"/>
      <c r="H666" s="27"/>
      <c r="I666" s="36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</row>
    <row r="667" spans="1:22" ht="21" customHeight="1" x14ac:dyDescent="0.15">
      <c r="A667" s="26"/>
      <c r="B667" s="27"/>
      <c r="C667" s="27"/>
      <c r="D667" s="27"/>
      <c r="E667" s="27"/>
      <c r="F667" s="27"/>
      <c r="G667" s="27"/>
      <c r="H667" s="27"/>
      <c r="I667" s="36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</row>
    <row r="668" spans="1:22" ht="21" customHeight="1" x14ac:dyDescent="0.15">
      <c r="A668" s="26"/>
      <c r="B668" s="27"/>
      <c r="C668" s="27"/>
      <c r="D668" s="27"/>
      <c r="E668" s="27"/>
      <c r="F668" s="27"/>
      <c r="G668" s="27"/>
      <c r="H668" s="27"/>
      <c r="I668" s="36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</row>
    <row r="669" spans="1:22" ht="21" customHeight="1" x14ac:dyDescent="0.15">
      <c r="A669" s="26"/>
      <c r="B669" s="27"/>
      <c r="C669" s="27"/>
      <c r="D669" s="27"/>
      <c r="E669" s="27"/>
      <c r="F669" s="27"/>
      <c r="G669" s="27"/>
      <c r="H669" s="27"/>
      <c r="I669" s="36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</row>
    <row r="670" spans="1:22" ht="21" customHeight="1" x14ac:dyDescent="0.15">
      <c r="A670" s="26"/>
      <c r="B670" s="27"/>
      <c r="C670" s="27"/>
      <c r="D670" s="27"/>
      <c r="E670" s="27"/>
      <c r="F670" s="27"/>
      <c r="G670" s="27"/>
      <c r="H670" s="27"/>
      <c r="I670" s="36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</row>
    <row r="671" spans="1:22" ht="21" customHeight="1" x14ac:dyDescent="0.15">
      <c r="A671" s="26"/>
      <c r="B671" s="27"/>
      <c r="C671" s="27"/>
      <c r="D671" s="27"/>
      <c r="E671" s="27"/>
      <c r="F671" s="27"/>
      <c r="G671" s="27"/>
      <c r="H671" s="27"/>
      <c r="I671" s="36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</row>
    <row r="672" spans="1:22" ht="21" customHeight="1" x14ac:dyDescent="0.15">
      <c r="A672" s="26"/>
      <c r="B672" s="27"/>
      <c r="C672" s="27"/>
      <c r="D672" s="27"/>
      <c r="E672" s="27"/>
      <c r="F672" s="27"/>
      <c r="G672" s="27"/>
      <c r="H672" s="27"/>
      <c r="I672" s="36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</row>
    <row r="673" spans="1:22" ht="21" customHeight="1" x14ac:dyDescent="0.15">
      <c r="A673" s="26"/>
      <c r="B673" s="27"/>
      <c r="C673" s="27"/>
      <c r="D673" s="27"/>
      <c r="E673" s="27"/>
      <c r="F673" s="27"/>
      <c r="G673" s="27"/>
      <c r="H673" s="27"/>
      <c r="I673" s="36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</row>
    <row r="674" spans="1:22" ht="21" customHeight="1" x14ac:dyDescent="0.15">
      <c r="A674" s="26"/>
      <c r="B674" s="27"/>
      <c r="C674" s="27"/>
      <c r="D674" s="27"/>
      <c r="E674" s="27"/>
      <c r="F674" s="27"/>
      <c r="G674" s="27"/>
      <c r="H674" s="27"/>
      <c r="I674" s="36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</row>
    <row r="675" spans="1:22" ht="21" customHeight="1" x14ac:dyDescent="0.15">
      <c r="A675" s="26"/>
      <c r="B675" s="27"/>
      <c r="C675" s="27"/>
      <c r="D675" s="27"/>
      <c r="E675" s="27"/>
      <c r="F675" s="27"/>
      <c r="G675" s="27"/>
      <c r="H675" s="27"/>
      <c r="I675" s="36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</row>
    <row r="676" spans="1:22" ht="21" customHeight="1" x14ac:dyDescent="0.15">
      <c r="A676" s="26"/>
      <c r="B676" s="27"/>
      <c r="C676" s="27"/>
      <c r="D676" s="27"/>
      <c r="E676" s="27"/>
      <c r="F676" s="27"/>
      <c r="G676" s="27"/>
      <c r="H676" s="27"/>
      <c r="I676" s="36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</row>
    <row r="677" spans="1:22" ht="21" customHeight="1" x14ac:dyDescent="0.15">
      <c r="A677" s="26"/>
      <c r="B677" s="27"/>
      <c r="C677" s="27"/>
      <c r="D677" s="27"/>
      <c r="E677" s="27"/>
      <c r="F677" s="27"/>
      <c r="G677" s="27"/>
      <c r="H677" s="27"/>
      <c r="I677" s="36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</row>
    <row r="678" spans="1:22" ht="21" customHeight="1" x14ac:dyDescent="0.15">
      <c r="A678" s="26"/>
      <c r="B678" s="27"/>
      <c r="C678" s="27"/>
      <c r="D678" s="27"/>
      <c r="E678" s="27"/>
      <c r="F678" s="27"/>
      <c r="G678" s="27"/>
      <c r="H678" s="27"/>
      <c r="I678" s="36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</row>
    <row r="679" spans="1:22" ht="21" customHeight="1" x14ac:dyDescent="0.15">
      <c r="A679" s="26"/>
      <c r="B679" s="27"/>
      <c r="C679" s="27"/>
      <c r="D679" s="27"/>
      <c r="E679" s="27"/>
      <c r="F679" s="27"/>
      <c r="G679" s="27"/>
      <c r="H679" s="27"/>
      <c r="I679" s="36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</row>
    <row r="680" spans="1:22" ht="21" customHeight="1" x14ac:dyDescent="0.15">
      <c r="A680" s="26"/>
      <c r="B680" s="27"/>
      <c r="C680" s="27"/>
      <c r="D680" s="27"/>
      <c r="E680" s="27"/>
      <c r="F680" s="27"/>
      <c r="G680" s="27"/>
      <c r="H680" s="27"/>
      <c r="I680" s="36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</row>
    <row r="681" spans="1:22" ht="21" customHeight="1" x14ac:dyDescent="0.15">
      <c r="A681" s="26"/>
      <c r="B681" s="27"/>
      <c r="C681" s="27"/>
      <c r="D681" s="27"/>
      <c r="E681" s="27"/>
      <c r="F681" s="27"/>
      <c r="G681" s="27"/>
      <c r="H681" s="27"/>
      <c r="I681" s="36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</row>
    <row r="682" spans="1:22" ht="21" customHeight="1" x14ac:dyDescent="0.15">
      <c r="A682" s="26"/>
      <c r="B682" s="27"/>
      <c r="C682" s="27"/>
      <c r="D682" s="27"/>
      <c r="E682" s="27"/>
      <c r="F682" s="27"/>
      <c r="G682" s="27"/>
      <c r="H682" s="27"/>
      <c r="I682" s="36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</row>
    <row r="683" spans="1:22" ht="21" customHeight="1" x14ac:dyDescent="0.15">
      <c r="A683" s="26"/>
      <c r="B683" s="27"/>
      <c r="C683" s="27"/>
      <c r="D683" s="27"/>
      <c r="E683" s="27"/>
      <c r="F683" s="27"/>
      <c r="G683" s="27"/>
      <c r="H683" s="27"/>
      <c r="I683" s="36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</row>
    <row r="684" spans="1:22" ht="21" customHeight="1" x14ac:dyDescent="0.15">
      <c r="A684" s="26"/>
      <c r="B684" s="27"/>
      <c r="C684" s="27"/>
      <c r="D684" s="27"/>
      <c r="E684" s="27"/>
      <c r="F684" s="27"/>
      <c r="G684" s="27"/>
      <c r="H684" s="27"/>
      <c r="I684" s="36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</row>
    <row r="685" spans="1:22" ht="21" customHeight="1" x14ac:dyDescent="0.15">
      <c r="A685" s="26"/>
      <c r="B685" s="27"/>
      <c r="C685" s="27"/>
      <c r="D685" s="27"/>
      <c r="E685" s="27"/>
      <c r="F685" s="27"/>
      <c r="G685" s="27"/>
      <c r="H685" s="27"/>
      <c r="I685" s="36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</row>
    <row r="686" spans="1:22" ht="21" customHeight="1" x14ac:dyDescent="0.15">
      <c r="A686" s="26"/>
      <c r="B686" s="27"/>
      <c r="C686" s="27"/>
      <c r="D686" s="27"/>
      <c r="E686" s="27"/>
      <c r="F686" s="27"/>
      <c r="G686" s="27"/>
      <c r="H686" s="27"/>
      <c r="I686" s="36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</row>
    <row r="687" spans="1:22" ht="21" customHeight="1" x14ac:dyDescent="0.15">
      <c r="A687" s="26"/>
      <c r="B687" s="27"/>
      <c r="C687" s="27"/>
      <c r="D687" s="27"/>
      <c r="E687" s="27"/>
      <c r="F687" s="27"/>
      <c r="G687" s="27"/>
      <c r="H687" s="27"/>
      <c r="I687" s="36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</row>
    <row r="688" spans="1:22" ht="21" customHeight="1" x14ac:dyDescent="0.15">
      <c r="A688" s="26"/>
      <c r="B688" s="27"/>
      <c r="C688" s="27"/>
      <c r="D688" s="27"/>
      <c r="E688" s="27"/>
      <c r="F688" s="27"/>
      <c r="G688" s="27"/>
      <c r="H688" s="27"/>
      <c r="I688" s="36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</row>
    <row r="689" spans="1:22" ht="21" customHeight="1" x14ac:dyDescent="0.15">
      <c r="A689" s="26"/>
      <c r="B689" s="27"/>
      <c r="C689" s="27"/>
      <c r="D689" s="27"/>
      <c r="E689" s="27"/>
      <c r="F689" s="27"/>
      <c r="G689" s="27"/>
      <c r="H689" s="27"/>
      <c r="I689" s="36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</row>
    <row r="690" spans="1:22" ht="21" customHeight="1" x14ac:dyDescent="0.15">
      <c r="A690" s="26"/>
      <c r="B690" s="27"/>
      <c r="C690" s="27"/>
      <c r="D690" s="27"/>
      <c r="E690" s="27"/>
      <c r="F690" s="27"/>
      <c r="G690" s="27"/>
      <c r="H690" s="27"/>
      <c r="I690" s="36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</row>
    <row r="691" spans="1:22" ht="21" customHeight="1" x14ac:dyDescent="0.15">
      <c r="A691" s="26"/>
      <c r="B691" s="27"/>
      <c r="C691" s="27"/>
      <c r="D691" s="27"/>
      <c r="E691" s="27"/>
      <c r="F691" s="27"/>
      <c r="G691" s="27"/>
      <c r="H691" s="27"/>
      <c r="I691" s="36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</row>
    <row r="692" spans="1:22" ht="21" customHeight="1" x14ac:dyDescent="0.15">
      <c r="A692" s="26"/>
      <c r="B692" s="27"/>
      <c r="C692" s="27"/>
      <c r="D692" s="27"/>
      <c r="E692" s="27"/>
      <c r="F692" s="27"/>
      <c r="G692" s="27"/>
      <c r="H692" s="27"/>
      <c r="I692" s="36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</row>
    <row r="693" spans="1:22" ht="21" customHeight="1" x14ac:dyDescent="0.15">
      <c r="A693" s="26"/>
      <c r="B693" s="27"/>
      <c r="C693" s="27"/>
      <c r="D693" s="27"/>
      <c r="E693" s="27"/>
      <c r="F693" s="27"/>
      <c r="G693" s="27"/>
      <c r="H693" s="27"/>
      <c r="I693" s="36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</row>
    <row r="694" spans="1:22" ht="21" customHeight="1" x14ac:dyDescent="0.15">
      <c r="A694" s="26"/>
      <c r="B694" s="27"/>
      <c r="C694" s="27"/>
      <c r="D694" s="27"/>
      <c r="E694" s="27"/>
      <c r="F694" s="27"/>
      <c r="G694" s="27"/>
      <c r="H694" s="27"/>
      <c r="I694" s="36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</row>
    <row r="695" spans="1:22" ht="21" customHeight="1" x14ac:dyDescent="0.15">
      <c r="A695" s="26"/>
      <c r="B695" s="27"/>
      <c r="C695" s="27"/>
      <c r="D695" s="27"/>
      <c r="E695" s="27"/>
      <c r="F695" s="27"/>
      <c r="G695" s="27"/>
      <c r="H695" s="27"/>
      <c r="I695" s="36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</row>
    <row r="696" spans="1:22" ht="21" customHeight="1" x14ac:dyDescent="0.15">
      <c r="A696" s="26"/>
      <c r="B696" s="27"/>
      <c r="C696" s="27"/>
      <c r="D696" s="27"/>
      <c r="E696" s="27"/>
      <c r="F696" s="27"/>
      <c r="G696" s="27"/>
      <c r="H696" s="27"/>
      <c r="I696" s="36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</row>
    <row r="697" spans="1:22" ht="21" customHeight="1" x14ac:dyDescent="0.15">
      <c r="A697" s="26"/>
      <c r="B697" s="27"/>
      <c r="C697" s="27"/>
      <c r="D697" s="27"/>
      <c r="E697" s="27"/>
      <c r="F697" s="27"/>
      <c r="G697" s="27"/>
      <c r="H697" s="27"/>
      <c r="I697" s="36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</row>
    <row r="698" spans="1:22" ht="21" customHeight="1" x14ac:dyDescent="0.15">
      <c r="A698" s="26"/>
      <c r="B698" s="27"/>
      <c r="C698" s="27"/>
      <c r="D698" s="27"/>
      <c r="E698" s="27"/>
      <c r="F698" s="27"/>
      <c r="G698" s="27"/>
      <c r="H698" s="27"/>
      <c r="I698" s="36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</row>
    <row r="699" spans="1:22" ht="21" customHeight="1" x14ac:dyDescent="0.15">
      <c r="A699" s="26"/>
      <c r="B699" s="27"/>
      <c r="C699" s="27"/>
      <c r="D699" s="27"/>
      <c r="E699" s="27"/>
      <c r="F699" s="27"/>
      <c r="G699" s="27"/>
      <c r="H699" s="27"/>
      <c r="I699" s="36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</row>
    <row r="700" spans="1:22" ht="21" customHeight="1" x14ac:dyDescent="0.15">
      <c r="A700" s="26"/>
      <c r="B700" s="27"/>
      <c r="C700" s="27"/>
      <c r="D700" s="27"/>
      <c r="E700" s="27"/>
      <c r="F700" s="27"/>
      <c r="G700" s="27"/>
      <c r="H700" s="27"/>
      <c r="I700" s="36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</row>
    <row r="701" spans="1:22" ht="21" customHeight="1" x14ac:dyDescent="0.15">
      <c r="A701" s="26"/>
      <c r="B701" s="27"/>
      <c r="C701" s="27"/>
      <c r="D701" s="27"/>
      <c r="E701" s="27"/>
      <c r="F701" s="27"/>
      <c r="G701" s="27"/>
      <c r="H701" s="27"/>
      <c r="I701" s="36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</row>
    <row r="702" spans="1:22" ht="21" customHeight="1" x14ac:dyDescent="0.15">
      <c r="A702" s="26"/>
      <c r="B702" s="27"/>
      <c r="C702" s="27"/>
      <c r="D702" s="27"/>
      <c r="E702" s="27"/>
      <c r="F702" s="27"/>
      <c r="G702" s="27"/>
      <c r="H702" s="27"/>
      <c r="I702" s="36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</row>
    <row r="703" spans="1:22" ht="21" customHeight="1" x14ac:dyDescent="0.15">
      <c r="A703" s="26"/>
      <c r="B703" s="27"/>
      <c r="C703" s="27"/>
      <c r="D703" s="27"/>
      <c r="E703" s="27"/>
      <c r="F703" s="27"/>
      <c r="G703" s="27"/>
      <c r="H703" s="27"/>
      <c r="I703" s="36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</row>
    <row r="704" spans="1:22" ht="21" customHeight="1" x14ac:dyDescent="0.15">
      <c r="A704" s="26"/>
      <c r="B704" s="27"/>
      <c r="C704" s="27"/>
      <c r="D704" s="27"/>
      <c r="E704" s="27"/>
      <c r="F704" s="27"/>
      <c r="G704" s="27"/>
      <c r="H704" s="27"/>
      <c r="I704" s="36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</row>
    <row r="705" spans="1:22" ht="21" customHeight="1" x14ac:dyDescent="0.15">
      <c r="A705" s="26"/>
      <c r="B705" s="27"/>
      <c r="C705" s="27"/>
      <c r="D705" s="27"/>
      <c r="E705" s="27"/>
      <c r="F705" s="27"/>
      <c r="G705" s="27"/>
      <c r="H705" s="27"/>
      <c r="I705" s="36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</row>
    <row r="706" spans="1:22" ht="21" customHeight="1" x14ac:dyDescent="0.15">
      <c r="A706" s="26"/>
      <c r="B706" s="27"/>
      <c r="C706" s="27"/>
      <c r="D706" s="27"/>
      <c r="E706" s="27"/>
      <c r="F706" s="27"/>
      <c r="G706" s="27"/>
      <c r="H706" s="27"/>
      <c r="I706" s="36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</row>
    <row r="707" spans="1:22" ht="21" customHeight="1" x14ac:dyDescent="0.15">
      <c r="A707" s="26"/>
      <c r="B707" s="27"/>
      <c r="C707" s="27"/>
      <c r="D707" s="27"/>
      <c r="E707" s="27"/>
      <c r="F707" s="27"/>
      <c r="G707" s="27"/>
      <c r="H707" s="27"/>
      <c r="I707" s="36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</row>
    <row r="708" spans="1:22" ht="21" customHeight="1" x14ac:dyDescent="0.15">
      <c r="A708" s="26"/>
      <c r="B708" s="27"/>
      <c r="C708" s="27"/>
      <c r="D708" s="27"/>
      <c r="E708" s="27"/>
      <c r="F708" s="27"/>
      <c r="G708" s="27"/>
      <c r="H708" s="27"/>
      <c r="I708" s="36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</row>
    <row r="709" spans="1:22" ht="21" customHeight="1" x14ac:dyDescent="0.15">
      <c r="A709" s="26"/>
      <c r="B709" s="27"/>
      <c r="C709" s="27"/>
      <c r="D709" s="27"/>
      <c r="E709" s="27"/>
      <c r="F709" s="27"/>
      <c r="G709" s="27"/>
      <c r="H709" s="27"/>
      <c r="I709" s="36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</row>
    <row r="710" spans="1:22" ht="21" customHeight="1" x14ac:dyDescent="0.15">
      <c r="A710" s="26"/>
      <c r="B710" s="27"/>
      <c r="C710" s="27"/>
      <c r="D710" s="27"/>
      <c r="E710" s="27"/>
      <c r="F710" s="27"/>
      <c r="G710" s="27"/>
      <c r="H710" s="27"/>
      <c r="I710" s="36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</row>
    <row r="711" spans="1:22" ht="21" customHeight="1" x14ac:dyDescent="0.15">
      <c r="A711" s="26"/>
      <c r="B711" s="27"/>
      <c r="C711" s="27"/>
      <c r="D711" s="27"/>
      <c r="E711" s="27"/>
      <c r="F711" s="27"/>
      <c r="G711" s="27"/>
      <c r="H711" s="27"/>
      <c r="I711" s="36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</row>
    <row r="712" spans="1:22" ht="21" customHeight="1" x14ac:dyDescent="0.15">
      <c r="A712" s="26"/>
      <c r="B712" s="27"/>
      <c r="C712" s="27"/>
      <c r="D712" s="27"/>
      <c r="E712" s="27"/>
      <c r="F712" s="27"/>
      <c r="G712" s="27"/>
      <c r="H712" s="27"/>
      <c r="I712" s="36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</row>
    <row r="713" spans="1:22" ht="21" customHeight="1" x14ac:dyDescent="0.15">
      <c r="A713" s="26"/>
      <c r="B713" s="27"/>
      <c r="C713" s="27"/>
      <c r="D713" s="27"/>
      <c r="E713" s="27"/>
      <c r="F713" s="27"/>
      <c r="G713" s="27"/>
      <c r="H713" s="27"/>
      <c r="I713" s="36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</row>
    <row r="714" spans="1:22" ht="21" customHeight="1" x14ac:dyDescent="0.15">
      <c r="A714" s="26"/>
      <c r="B714" s="27"/>
      <c r="C714" s="27"/>
      <c r="D714" s="27"/>
      <c r="E714" s="27"/>
      <c r="F714" s="27"/>
      <c r="G714" s="27"/>
      <c r="H714" s="27"/>
      <c r="I714" s="36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</row>
    <row r="715" spans="1:22" ht="21" customHeight="1" x14ac:dyDescent="0.15">
      <c r="A715" s="26"/>
      <c r="B715" s="27"/>
      <c r="C715" s="27"/>
      <c r="D715" s="27"/>
      <c r="E715" s="27"/>
      <c r="F715" s="27"/>
      <c r="G715" s="27"/>
      <c r="H715" s="27"/>
      <c r="I715" s="36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</row>
    <row r="716" spans="1:22" ht="21" customHeight="1" x14ac:dyDescent="0.15">
      <c r="A716" s="26"/>
      <c r="B716" s="27"/>
      <c r="C716" s="27"/>
      <c r="D716" s="27"/>
      <c r="E716" s="27"/>
      <c r="F716" s="27"/>
      <c r="G716" s="27"/>
      <c r="H716" s="27"/>
      <c r="I716" s="36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</row>
    <row r="717" spans="1:22" ht="21" customHeight="1" x14ac:dyDescent="0.15">
      <c r="A717" s="26"/>
      <c r="B717" s="27"/>
      <c r="C717" s="27"/>
      <c r="D717" s="27"/>
      <c r="E717" s="27"/>
      <c r="F717" s="27"/>
      <c r="G717" s="27"/>
      <c r="H717" s="27"/>
      <c r="I717" s="36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</row>
    <row r="718" spans="1:22" ht="21" customHeight="1" x14ac:dyDescent="0.15">
      <c r="A718" s="26"/>
      <c r="B718" s="27"/>
      <c r="C718" s="27"/>
      <c r="D718" s="27"/>
      <c r="E718" s="27"/>
      <c r="F718" s="27"/>
      <c r="G718" s="27"/>
      <c r="H718" s="27"/>
      <c r="I718" s="36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</row>
    <row r="719" spans="1:22" ht="21" customHeight="1" x14ac:dyDescent="0.15">
      <c r="A719" s="26"/>
      <c r="B719" s="27"/>
      <c r="C719" s="27"/>
      <c r="D719" s="27"/>
      <c r="E719" s="27"/>
      <c r="F719" s="27"/>
      <c r="G719" s="27"/>
      <c r="H719" s="27"/>
      <c r="I719" s="36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</row>
    <row r="720" spans="1:22" ht="21" customHeight="1" x14ac:dyDescent="0.15">
      <c r="A720" s="26"/>
      <c r="B720" s="27"/>
      <c r="C720" s="27"/>
      <c r="D720" s="27"/>
      <c r="E720" s="27"/>
      <c r="F720" s="27"/>
      <c r="G720" s="27"/>
      <c r="H720" s="27"/>
      <c r="I720" s="36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</row>
    <row r="721" spans="1:22" ht="21" customHeight="1" x14ac:dyDescent="0.15">
      <c r="A721" s="26"/>
      <c r="B721" s="27"/>
      <c r="C721" s="27"/>
      <c r="D721" s="27"/>
      <c r="E721" s="27"/>
      <c r="F721" s="27"/>
      <c r="G721" s="27"/>
      <c r="H721" s="27"/>
      <c r="I721" s="36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</row>
    <row r="722" spans="1:22" ht="21" customHeight="1" x14ac:dyDescent="0.15">
      <c r="A722" s="26"/>
      <c r="B722" s="27"/>
      <c r="C722" s="27"/>
      <c r="D722" s="27"/>
      <c r="E722" s="27"/>
      <c r="F722" s="27"/>
      <c r="G722" s="27"/>
      <c r="H722" s="27"/>
      <c r="I722" s="36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</row>
    <row r="723" spans="1:22" ht="21" customHeight="1" x14ac:dyDescent="0.15">
      <c r="A723" s="26"/>
      <c r="B723" s="27"/>
      <c r="C723" s="27"/>
      <c r="D723" s="27"/>
      <c r="E723" s="27"/>
      <c r="F723" s="27"/>
      <c r="G723" s="27"/>
      <c r="H723" s="27"/>
      <c r="I723" s="36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</row>
    <row r="724" spans="1:22" ht="21" customHeight="1" x14ac:dyDescent="0.15">
      <c r="A724" s="26"/>
      <c r="B724" s="27"/>
      <c r="C724" s="27"/>
      <c r="D724" s="27"/>
      <c r="E724" s="27"/>
      <c r="F724" s="27"/>
      <c r="G724" s="27"/>
      <c r="H724" s="27"/>
      <c r="I724" s="36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</row>
    <row r="725" spans="1:22" ht="21" customHeight="1" x14ac:dyDescent="0.15">
      <c r="A725" s="26"/>
      <c r="B725" s="27"/>
      <c r="C725" s="27"/>
      <c r="D725" s="27"/>
      <c r="E725" s="27"/>
      <c r="F725" s="27"/>
      <c r="G725" s="27"/>
      <c r="H725" s="27"/>
      <c r="I725" s="36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</row>
    <row r="726" spans="1:22" ht="21" customHeight="1" x14ac:dyDescent="0.15">
      <c r="A726" s="26"/>
      <c r="B726" s="27"/>
      <c r="C726" s="27"/>
      <c r="D726" s="27"/>
      <c r="E726" s="27"/>
      <c r="F726" s="27"/>
      <c r="G726" s="27"/>
      <c r="H726" s="27"/>
      <c r="I726" s="36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</row>
    <row r="727" spans="1:22" ht="21" customHeight="1" x14ac:dyDescent="0.15">
      <c r="A727" s="26"/>
      <c r="B727" s="27"/>
      <c r="C727" s="27"/>
      <c r="D727" s="27"/>
      <c r="E727" s="27"/>
      <c r="F727" s="27"/>
      <c r="G727" s="27"/>
      <c r="H727" s="27"/>
      <c r="I727" s="36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</row>
    <row r="728" spans="1:22" ht="21" customHeight="1" x14ac:dyDescent="0.15">
      <c r="A728" s="26"/>
      <c r="B728" s="27"/>
      <c r="C728" s="27"/>
      <c r="D728" s="27"/>
      <c r="E728" s="27"/>
      <c r="F728" s="27"/>
      <c r="G728" s="27"/>
      <c r="H728" s="27"/>
      <c r="I728" s="36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</row>
    <row r="729" spans="1:22" ht="21" customHeight="1" x14ac:dyDescent="0.15">
      <c r="A729" s="26"/>
      <c r="B729" s="27"/>
      <c r="C729" s="27"/>
      <c r="D729" s="27"/>
      <c r="E729" s="27"/>
      <c r="F729" s="27"/>
      <c r="G729" s="27"/>
      <c r="H729" s="27"/>
      <c r="I729" s="36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</row>
    <row r="730" spans="1:22" ht="21" customHeight="1" x14ac:dyDescent="0.15">
      <c r="A730" s="26"/>
      <c r="B730" s="27"/>
      <c r="C730" s="27"/>
      <c r="D730" s="27"/>
      <c r="E730" s="27"/>
      <c r="F730" s="27"/>
      <c r="G730" s="27"/>
      <c r="H730" s="27"/>
      <c r="I730" s="36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</row>
    <row r="731" spans="1:22" ht="21" customHeight="1" x14ac:dyDescent="0.15">
      <c r="A731" s="26"/>
      <c r="B731" s="27"/>
      <c r="C731" s="27"/>
      <c r="D731" s="27"/>
      <c r="E731" s="27"/>
      <c r="F731" s="27"/>
      <c r="G731" s="27"/>
      <c r="H731" s="27"/>
      <c r="I731" s="36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</row>
    <row r="732" spans="1:22" ht="21" customHeight="1" x14ac:dyDescent="0.15">
      <c r="A732" s="26"/>
      <c r="B732" s="27"/>
      <c r="C732" s="27"/>
      <c r="D732" s="27"/>
      <c r="E732" s="27"/>
      <c r="F732" s="27"/>
      <c r="G732" s="27"/>
      <c r="H732" s="27"/>
      <c r="I732" s="36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</row>
    <row r="733" spans="1:22" x14ac:dyDescent="0.15">
      <c r="A733" s="26"/>
      <c r="B733" s="27"/>
      <c r="C733" s="27"/>
      <c r="D733" s="27"/>
      <c r="E733" s="27"/>
      <c r="F733" s="27"/>
      <c r="G733" s="27"/>
      <c r="H733" s="27"/>
      <c r="I733" s="36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</row>
    <row r="734" spans="1:22" x14ac:dyDescent="0.15">
      <c r="A734" s="26"/>
      <c r="B734" s="27"/>
      <c r="C734" s="27"/>
      <c r="D734" s="27"/>
      <c r="E734" s="27"/>
      <c r="F734" s="27"/>
      <c r="G734" s="27"/>
      <c r="H734" s="27"/>
      <c r="I734" s="36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</row>
    <row r="735" spans="1:22" x14ac:dyDescent="0.15">
      <c r="A735" s="26"/>
      <c r="B735" s="27"/>
      <c r="C735" s="27"/>
      <c r="D735" s="27"/>
      <c r="E735" s="27"/>
      <c r="F735" s="27"/>
      <c r="G735" s="27"/>
      <c r="H735" s="27"/>
      <c r="I735" s="36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</row>
    <row r="736" spans="1:22" x14ac:dyDescent="0.15">
      <c r="A736" s="26"/>
      <c r="B736" s="27"/>
      <c r="C736" s="27"/>
      <c r="D736" s="27"/>
      <c r="E736" s="27"/>
      <c r="F736" s="27"/>
      <c r="G736" s="27"/>
      <c r="H736" s="27"/>
      <c r="I736" s="36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</row>
    <row r="737" spans="1:22" x14ac:dyDescent="0.15">
      <c r="A737" s="26"/>
      <c r="B737" s="27"/>
      <c r="C737" s="27"/>
      <c r="D737" s="27"/>
      <c r="E737" s="27"/>
      <c r="F737" s="27"/>
      <c r="G737" s="27"/>
      <c r="H737" s="27"/>
      <c r="I737" s="36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</row>
    <row r="738" spans="1:22" x14ac:dyDescent="0.15">
      <c r="A738" s="26"/>
      <c r="B738" s="27"/>
      <c r="C738" s="27"/>
      <c r="D738" s="27"/>
      <c r="E738" s="27"/>
      <c r="F738" s="27"/>
      <c r="G738" s="27"/>
      <c r="H738" s="27"/>
      <c r="I738" s="36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</row>
    <row r="739" spans="1:22" x14ac:dyDescent="0.15">
      <c r="A739" s="26"/>
      <c r="B739" s="27"/>
      <c r="C739" s="27"/>
      <c r="D739" s="27"/>
      <c r="E739" s="27"/>
      <c r="F739" s="27"/>
      <c r="G739" s="27"/>
      <c r="H739" s="27"/>
      <c r="I739" s="36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</row>
    <row r="740" spans="1:22" x14ac:dyDescent="0.15">
      <c r="A740" s="26"/>
      <c r="B740" s="27"/>
      <c r="C740" s="27"/>
      <c r="D740" s="27"/>
      <c r="E740" s="27"/>
      <c r="F740" s="27"/>
      <c r="G740" s="27"/>
      <c r="H740" s="27"/>
      <c r="I740" s="36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</row>
    <row r="741" spans="1:22" x14ac:dyDescent="0.15">
      <c r="A741" s="26"/>
      <c r="B741" s="27"/>
      <c r="C741" s="27"/>
      <c r="D741" s="27"/>
      <c r="E741" s="27"/>
      <c r="F741" s="27"/>
      <c r="G741" s="27"/>
      <c r="H741" s="27"/>
      <c r="I741" s="36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</row>
    <row r="742" spans="1:22" x14ac:dyDescent="0.15">
      <c r="A742" s="26"/>
      <c r="B742" s="27"/>
      <c r="C742" s="27"/>
      <c r="D742" s="27"/>
      <c r="E742" s="27"/>
      <c r="F742" s="27"/>
      <c r="G742" s="27"/>
      <c r="H742" s="27"/>
      <c r="I742" s="36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</row>
    <row r="743" spans="1:22" x14ac:dyDescent="0.15">
      <c r="A743" s="26"/>
      <c r="B743" s="27"/>
      <c r="C743" s="27"/>
      <c r="D743" s="27"/>
      <c r="E743" s="27"/>
      <c r="F743" s="27"/>
      <c r="G743" s="27"/>
      <c r="H743" s="27"/>
      <c r="I743" s="36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</row>
    <row r="744" spans="1:22" x14ac:dyDescent="0.15">
      <c r="A744" s="26"/>
      <c r="B744" s="27"/>
      <c r="C744" s="27"/>
      <c r="D744" s="27"/>
      <c r="E744" s="27"/>
      <c r="F744" s="27"/>
      <c r="G744" s="27"/>
      <c r="H744" s="27"/>
      <c r="I744" s="36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</row>
    <row r="745" spans="1:22" x14ac:dyDescent="0.15">
      <c r="A745" s="26"/>
      <c r="B745" s="27"/>
      <c r="C745" s="27"/>
      <c r="D745" s="27"/>
      <c r="E745" s="27"/>
      <c r="F745" s="27"/>
      <c r="G745" s="27"/>
      <c r="H745" s="27"/>
      <c r="I745" s="36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</row>
    <row r="746" spans="1:22" x14ac:dyDescent="0.15">
      <c r="A746" s="26"/>
      <c r="B746" s="27"/>
      <c r="C746" s="27"/>
      <c r="D746" s="27"/>
      <c r="E746" s="27"/>
      <c r="F746" s="27"/>
      <c r="G746" s="27"/>
      <c r="H746" s="27"/>
      <c r="I746" s="36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</row>
    <row r="747" spans="1:22" x14ac:dyDescent="0.15">
      <c r="A747" s="26"/>
      <c r="B747" s="27"/>
      <c r="C747" s="27"/>
      <c r="D747" s="27"/>
      <c r="E747" s="27"/>
      <c r="F747" s="27"/>
      <c r="G747" s="27"/>
      <c r="H747" s="27"/>
      <c r="I747" s="36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</row>
    <row r="748" spans="1:22" x14ac:dyDescent="0.15">
      <c r="A748" s="26"/>
      <c r="B748" s="27"/>
      <c r="C748" s="27"/>
      <c r="D748" s="27"/>
      <c r="E748" s="27"/>
      <c r="F748" s="27"/>
      <c r="G748" s="27"/>
      <c r="H748" s="27"/>
      <c r="I748" s="36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</row>
    <row r="749" spans="1:22" x14ac:dyDescent="0.15">
      <c r="A749" s="26"/>
      <c r="B749" s="27"/>
      <c r="C749" s="27"/>
      <c r="D749" s="27"/>
      <c r="E749" s="27"/>
      <c r="F749" s="27"/>
      <c r="G749" s="27"/>
      <c r="H749" s="27"/>
      <c r="I749" s="36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</row>
    <row r="750" spans="1:22" x14ac:dyDescent="0.15">
      <c r="A750" s="26"/>
      <c r="B750" s="27"/>
      <c r="C750" s="27"/>
      <c r="D750" s="27"/>
      <c r="E750" s="27"/>
      <c r="F750" s="27"/>
      <c r="G750" s="27"/>
      <c r="H750" s="27"/>
      <c r="I750" s="36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</row>
    <row r="751" spans="1:22" x14ac:dyDescent="0.15">
      <c r="A751" s="26"/>
      <c r="B751" s="27"/>
      <c r="C751" s="27"/>
      <c r="D751" s="27"/>
      <c r="E751" s="27"/>
      <c r="F751" s="27"/>
      <c r="G751" s="27"/>
      <c r="H751" s="27"/>
      <c r="I751" s="36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</row>
    <row r="752" spans="1:22" x14ac:dyDescent="0.15">
      <c r="A752" s="26"/>
      <c r="B752" s="27"/>
      <c r="C752" s="27"/>
      <c r="D752" s="27"/>
      <c r="E752" s="27"/>
      <c r="F752" s="27"/>
      <c r="G752" s="27"/>
      <c r="H752" s="27"/>
      <c r="I752" s="36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</row>
    <row r="753" spans="1:22" x14ac:dyDescent="0.15">
      <c r="A753" s="26"/>
      <c r="B753" s="27"/>
      <c r="C753" s="27"/>
      <c r="D753" s="27"/>
      <c r="E753" s="27"/>
      <c r="F753" s="27"/>
      <c r="G753" s="27"/>
      <c r="H753" s="27"/>
      <c r="I753" s="36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</row>
    <row r="754" spans="1:22" x14ac:dyDescent="0.15">
      <c r="A754" s="26"/>
      <c r="B754" s="27"/>
      <c r="C754" s="27"/>
      <c r="D754" s="27"/>
      <c r="E754" s="27"/>
      <c r="F754" s="27"/>
      <c r="G754" s="27"/>
      <c r="H754" s="27"/>
      <c r="I754" s="36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</row>
    <row r="755" spans="1:22" x14ac:dyDescent="0.15">
      <c r="A755" s="26"/>
      <c r="B755" s="27"/>
      <c r="C755" s="27"/>
      <c r="D755" s="27"/>
      <c r="E755" s="27"/>
      <c r="F755" s="27"/>
      <c r="G755" s="27"/>
      <c r="H755" s="27"/>
      <c r="I755" s="36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</row>
  </sheetData>
  <mergeCells count="153">
    <mergeCell ref="D1:S1"/>
    <mergeCell ref="D5:S5"/>
    <mergeCell ref="A6:B6"/>
    <mergeCell ref="C6:D6"/>
    <mergeCell ref="E6:F6"/>
    <mergeCell ref="H6:I6"/>
    <mergeCell ref="J6:J7"/>
    <mergeCell ref="K6:K7"/>
    <mergeCell ref="R6:R7"/>
    <mergeCell ref="S6:S7"/>
    <mergeCell ref="T6:T7"/>
    <mergeCell ref="U6:U7"/>
    <mergeCell ref="V6:V7"/>
    <mergeCell ref="A9:A16"/>
    <mergeCell ref="B9:B16"/>
    <mergeCell ref="C9:C16"/>
    <mergeCell ref="D9:D16"/>
    <mergeCell ref="E9:E16"/>
    <mergeCell ref="L6:L7"/>
    <mergeCell ref="M6:M7"/>
    <mergeCell ref="N6:N7"/>
    <mergeCell ref="O6:O7"/>
    <mergeCell ref="P6:P7"/>
    <mergeCell ref="Q6:Q7"/>
    <mergeCell ref="A26:I26"/>
    <mergeCell ref="A27:A35"/>
    <mergeCell ref="B27:B35"/>
    <mergeCell ref="C27:C35"/>
    <mergeCell ref="D27:D35"/>
    <mergeCell ref="E27:E35"/>
    <mergeCell ref="F27:F35"/>
    <mergeCell ref="G27:G35"/>
    <mergeCell ref="F9:F16"/>
    <mergeCell ref="G9:G16"/>
    <mergeCell ref="A18:I18"/>
    <mergeCell ref="A19:A25"/>
    <mergeCell ref="B19:B25"/>
    <mergeCell ref="C19:C25"/>
    <mergeCell ref="D19:D25"/>
    <mergeCell ref="E19:E25"/>
    <mergeCell ref="F19:F25"/>
    <mergeCell ref="G19:G25"/>
    <mergeCell ref="A42:I42"/>
    <mergeCell ref="A43:A77"/>
    <mergeCell ref="B43:B77"/>
    <mergeCell ref="C43:C77"/>
    <mergeCell ref="D43:D77"/>
    <mergeCell ref="E43:E77"/>
    <mergeCell ref="F43:F77"/>
    <mergeCell ref="G43:G74"/>
    <mergeCell ref="A36:I36"/>
    <mergeCell ref="A37:A40"/>
    <mergeCell ref="B37:B40"/>
    <mergeCell ref="C37:C40"/>
    <mergeCell ref="D37:D40"/>
    <mergeCell ref="E37:E40"/>
    <mergeCell ref="F37:F40"/>
    <mergeCell ref="G37:G40"/>
    <mergeCell ref="A82:I82"/>
    <mergeCell ref="A83:A87"/>
    <mergeCell ref="B83:B87"/>
    <mergeCell ref="C83:C87"/>
    <mergeCell ref="D83:D87"/>
    <mergeCell ref="E83:E87"/>
    <mergeCell ref="F83:F87"/>
    <mergeCell ref="G83:G87"/>
    <mergeCell ref="A78:I78"/>
    <mergeCell ref="A79:A81"/>
    <mergeCell ref="B79:B81"/>
    <mergeCell ref="C79:C81"/>
    <mergeCell ref="D79:D81"/>
    <mergeCell ref="E79:E81"/>
    <mergeCell ref="F79:F81"/>
    <mergeCell ref="G79:G81"/>
    <mergeCell ref="A96:I96"/>
    <mergeCell ref="A97:A101"/>
    <mergeCell ref="B97:B101"/>
    <mergeCell ref="C97:C101"/>
    <mergeCell ref="D97:D101"/>
    <mergeCell ref="E97:E101"/>
    <mergeCell ref="F97:F101"/>
    <mergeCell ref="G97:G101"/>
    <mergeCell ref="A88:I88"/>
    <mergeCell ref="A89:A95"/>
    <mergeCell ref="B89:B95"/>
    <mergeCell ref="C89:C95"/>
    <mergeCell ref="D89:D95"/>
    <mergeCell ref="E89:E95"/>
    <mergeCell ref="F89:F95"/>
    <mergeCell ref="G89:G95"/>
    <mergeCell ref="A107:I107"/>
    <mergeCell ref="A108:A111"/>
    <mergeCell ref="B108:B111"/>
    <mergeCell ref="C108:C111"/>
    <mergeCell ref="D108:D111"/>
    <mergeCell ref="E108:E111"/>
    <mergeCell ref="F108:F111"/>
    <mergeCell ref="G108:G111"/>
    <mergeCell ref="A102:I102"/>
    <mergeCell ref="A103:A106"/>
    <mergeCell ref="B103:B106"/>
    <mergeCell ref="C103:C106"/>
    <mergeCell ref="D103:D106"/>
    <mergeCell ref="E103:E106"/>
    <mergeCell ref="F103:F106"/>
    <mergeCell ref="G103:G106"/>
    <mergeCell ref="A120:I120"/>
    <mergeCell ref="A121:A123"/>
    <mergeCell ref="B121:B123"/>
    <mergeCell ref="C121:C123"/>
    <mergeCell ref="D121:D123"/>
    <mergeCell ref="E121:E123"/>
    <mergeCell ref="F121:F123"/>
    <mergeCell ref="G121:G123"/>
    <mergeCell ref="A112:I112"/>
    <mergeCell ref="A113:A118"/>
    <mergeCell ref="B113:B118"/>
    <mergeCell ref="C113:C118"/>
    <mergeCell ref="D113:D118"/>
    <mergeCell ref="E113:E118"/>
    <mergeCell ref="F113:F118"/>
    <mergeCell ref="G113:G118"/>
    <mergeCell ref="A137:I137"/>
    <mergeCell ref="A138:A146"/>
    <mergeCell ref="B138:B146"/>
    <mergeCell ref="C138:C146"/>
    <mergeCell ref="D138:D146"/>
    <mergeCell ref="E138:E146"/>
    <mergeCell ref="F138:F146"/>
    <mergeCell ref="G138:G146"/>
    <mergeCell ref="A124:I124"/>
    <mergeCell ref="A125:A136"/>
    <mergeCell ref="B125:B136"/>
    <mergeCell ref="C125:C136"/>
    <mergeCell ref="D125:D136"/>
    <mergeCell ref="E125:E136"/>
    <mergeCell ref="F125:F136"/>
    <mergeCell ref="G125:G136"/>
    <mergeCell ref="A156:I156"/>
    <mergeCell ref="A157:I157"/>
    <mergeCell ref="C160:G160"/>
    <mergeCell ref="C162:J162"/>
    <mergeCell ref="A147:I147"/>
    <mergeCell ref="A149:I149"/>
    <mergeCell ref="A150:A155"/>
    <mergeCell ref="B150:B155"/>
    <mergeCell ref="C150:C155"/>
    <mergeCell ref="D150:D155"/>
    <mergeCell ref="E150:E155"/>
    <mergeCell ref="F150:F155"/>
    <mergeCell ref="G150:G155"/>
    <mergeCell ref="C159:J159"/>
    <mergeCell ref="C161:I161"/>
  </mergeCells>
  <pageMargins left="0.23622047244094491" right="0.23622047244094491" top="0.74803149606299213" bottom="0.74803149606299213" header="0.31496062992125984" footer="0.31496062992125984"/>
  <pageSetup paperSize="9" fitToHeight="0" orientation="landscape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D1" sqref="D1"/>
    </sheetView>
  </sheetViews>
  <sheetFormatPr baseColWidth="10" defaultRowHeight="14.4" x14ac:dyDescent="0.3"/>
  <cols>
    <col min="2" max="2" width="43.109375" customWidth="1"/>
    <col min="3" max="3" width="24.5546875" customWidth="1"/>
    <col min="4" max="4" width="24.5546875" style="54" customWidth="1"/>
    <col min="5" max="5" width="14.109375" bestFit="1" customWidth="1"/>
  </cols>
  <sheetData>
    <row r="1" spans="1:5" ht="30" customHeight="1" x14ac:dyDescent="0.3">
      <c r="A1">
        <v>1000</v>
      </c>
      <c r="B1" t="s">
        <v>134</v>
      </c>
      <c r="C1" s="53">
        <f>'2021'!J43+'2021'!J44+'2021'!J45+'2021'!J46</f>
        <v>3504288.46</v>
      </c>
      <c r="D1" s="53">
        <v>3504288.46</v>
      </c>
    </row>
    <row r="2" spans="1:5" ht="30" customHeight="1" x14ac:dyDescent="0.3">
      <c r="A2">
        <v>2000</v>
      </c>
      <c r="B2" t="s">
        <v>135</v>
      </c>
      <c r="C2" s="53">
        <f>'2021'!X17+'2021'!X25+'2021'!X35+'2021'!X41+'2021'!X67+'2021'!X80+'2021'!X86+'2021'!X92+'2021'!X101+'2021'!X105+'2021'!X110+'2021'!X118+'2021'!X122+'2021'!X132+'2021'!X146+'2021'!X154</f>
        <v>0</v>
      </c>
      <c r="D2" s="53">
        <v>1094055.44</v>
      </c>
    </row>
    <row r="3" spans="1:5" ht="30" customHeight="1" x14ac:dyDescent="0.3">
      <c r="A3">
        <v>3000</v>
      </c>
      <c r="B3" t="s">
        <v>136</v>
      </c>
      <c r="C3" s="53">
        <f>'2021'!Y17+'2021'!Y25+'2021'!Y35+'2021'!Y41+'2021'!Y67+'2021'!Y80+'2021'!Y86+'2021'!Y92+'2021'!Y122+'2021'!Y132+'2021'!Y146+'2021'!Y148+'2021'!Y154</f>
        <v>0</v>
      </c>
      <c r="D3" s="53">
        <v>717376.65</v>
      </c>
    </row>
    <row r="4" spans="1:5" ht="30" customHeight="1" x14ac:dyDescent="0.3">
      <c r="A4">
        <v>4000</v>
      </c>
      <c r="B4" s="30" t="s">
        <v>137</v>
      </c>
      <c r="C4" s="53">
        <f>'2021'!J17+'2021'!J33+'2021'!J34+'2021'!J35+'2021'!J75+'2021'!J95+'2021'!J106+'2021'!J111+'2021'!J119+'2021'!J136</f>
        <v>1866279.45</v>
      </c>
      <c r="D4" s="53">
        <v>1866279.45</v>
      </c>
    </row>
    <row r="5" spans="1:5" ht="30" customHeight="1" x14ac:dyDescent="0.3">
      <c r="A5">
        <v>5000</v>
      </c>
      <c r="B5" t="s">
        <v>138</v>
      </c>
      <c r="C5" s="53">
        <f>'2021'!J76+'2021'!J77</f>
        <v>18000</v>
      </c>
      <c r="D5" s="53">
        <v>18000</v>
      </c>
    </row>
    <row r="6" spans="1:5" ht="30" customHeight="1" x14ac:dyDescent="0.3">
      <c r="A6">
        <v>6000</v>
      </c>
      <c r="B6" t="s">
        <v>139</v>
      </c>
      <c r="D6" s="58">
        <v>0</v>
      </c>
    </row>
    <row r="7" spans="1:5" ht="30" customHeight="1" x14ac:dyDescent="0.3">
      <c r="A7">
        <v>7000</v>
      </c>
      <c r="B7" s="30" t="s">
        <v>140</v>
      </c>
      <c r="D7" s="58">
        <v>0</v>
      </c>
    </row>
    <row r="8" spans="1:5" ht="30" customHeight="1" x14ac:dyDescent="0.3">
      <c r="A8">
        <v>8000</v>
      </c>
      <c r="B8" t="s">
        <v>141</v>
      </c>
      <c r="D8" s="58">
        <v>0</v>
      </c>
    </row>
    <row r="9" spans="1:5" ht="30" customHeight="1" x14ac:dyDescent="0.3">
      <c r="A9">
        <v>9000</v>
      </c>
      <c r="B9" t="s">
        <v>142</v>
      </c>
      <c r="D9" s="58">
        <v>0</v>
      </c>
    </row>
    <row r="10" spans="1:5" ht="30" customHeight="1" x14ac:dyDescent="0.3">
      <c r="C10" s="29">
        <f>D2-C2</f>
        <v>1094055.44</v>
      </c>
      <c r="D10" s="57">
        <f>SUM(D1:D9)</f>
        <v>7200000.0000000009</v>
      </c>
    </row>
    <row r="11" spans="1:5" ht="42.75" customHeight="1" x14ac:dyDescent="0.3">
      <c r="C11" s="29"/>
      <c r="D11" s="58"/>
      <c r="E11" s="29"/>
    </row>
    <row r="12" spans="1:5" x14ac:dyDescent="0.3">
      <c r="D12" s="59"/>
    </row>
    <row r="13" spans="1:5" x14ac:dyDescent="0.3">
      <c r="C13" s="29"/>
      <c r="D13" s="58"/>
    </row>
    <row r="14" spans="1:5" x14ac:dyDescent="0.3">
      <c r="D14" s="59"/>
    </row>
    <row r="15" spans="1:5" x14ac:dyDescent="0.3">
      <c r="D15" s="59"/>
    </row>
    <row r="16" spans="1:5" x14ac:dyDescent="0.3">
      <c r="D16" s="59"/>
    </row>
    <row r="17" spans="4:4" x14ac:dyDescent="0.3">
      <c r="D17" s="59"/>
    </row>
    <row r="18" spans="4:4" x14ac:dyDescent="0.3">
      <c r="D18" s="59"/>
    </row>
    <row r="19" spans="4:4" x14ac:dyDescent="0.3">
      <c r="D19" s="5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0"/>
  <sheetViews>
    <sheetView zoomScale="90" zoomScaleNormal="90" workbookViewId="0">
      <selection activeCell="N102" sqref="N102"/>
    </sheetView>
  </sheetViews>
  <sheetFormatPr baseColWidth="10" defaultRowHeight="14.4" x14ac:dyDescent="0.3"/>
  <cols>
    <col min="1" max="1" width="9.88671875" style="69" customWidth="1"/>
    <col min="2" max="2" width="14.109375" style="77" customWidth="1"/>
    <col min="3" max="3" width="8" customWidth="1"/>
    <col min="5" max="5" width="4.21875" customWidth="1"/>
    <col min="6" max="6" width="3.77734375" customWidth="1"/>
    <col min="7" max="7" width="14.33203125" customWidth="1"/>
    <col min="8" max="8" width="12" customWidth="1"/>
    <col min="9" max="9" width="14.33203125" customWidth="1"/>
    <col min="10" max="10" width="15.33203125" customWidth="1"/>
    <col min="11" max="11" width="11.109375" customWidth="1"/>
    <col min="12" max="12" width="15.109375" customWidth="1"/>
    <col min="13" max="13" width="16" customWidth="1"/>
    <col min="14" max="14" width="11" customWidth="1"/>
    <col min="15" max="15" width="14.109375" customWidth="1"/>
    <col min="16" max="16" width="17" customWidth="1"/>
    <col min="17" max="17" width="12" customWidth="1"/>
    <col min="18" max="18" width="16.44140625" customWidth="1"/>
  </cols>
  <sheetData>
    <row r="1" spans="1:18" x14ac:dyDescent="0.3">
      <c r="A1" s="77"/>
    </row>
    <row r="2" spans="1:18" x14ac:dyDescent="0.3">
      <c r="A2" s="77"/>
    </row>
    <row r="3" spans="1:18" x14ac:dyDescent="0.3">
      <c r="A3" s="77"/>
    </row>
    <row r="4" spans="1:18" x14ac:dyDescent="0.3">
      <c r="A4" s="77"/>
    </row>
    <row r="5" spans="1:18" x14ac:dyDescent="0.3">
      <c r="A5" s="77"/>
    </row>
    <row r="6" spans="1:18" ht="52.2" x14ac:dyDescent="0.3">
      <c r="A6" s="170" t="s">
        <v>253</v>
      </c>
      <c r="B6" s="171" t="s">
        <v>254</v>
      </c>
      <c r="C6" s="171" t="s">
        <v>255</v>
      </c>
      <c r="D6" s="304" t="s">
        <v>256</v>
      </c>
      <c r="E6" s="305"/>
      <c r="F6" s="306"/>
      <c r="G6" s="172" t="s">
        <v>261</v>
      </c>
      <c r="H6" s="172" t="s">
        <v>259</v>
      </c>
      <c r="I6" s="172" t="s">
        <v>260</v>
      </c>
      <c r="J6" s="172" t="s">
        <v>261</v>
      </c>
      <c r="K6" s="172" t="s">
        <v>259</v>
      </c>
      <c r="L6" s="172" t="s">
        <v>260</v>
      </c>
      <c r="M6" s="172" t="s">
        <v>262</v>
      </c>
      <c r="N6" s="172" t="s">
        <v>259</v>
      </c>
      <c r="O6" s="172" t="s">
        <v>260</v>
      </c>
      <c r="P6" s="172" t="s">
        <v>261</v>
      </c>
      <c r="Q6" s="173" t="s">
        <v>259</v>
      </c>
      <c r="R6" s="171" t="s">
        <v>258</v>
      </c>
    </row>
    <row r="7" spans="1:18" ht="20.399999999999999" customHeight="1" x14ac:dyDescent="0.3">
      <c r="A7" s="76" t="s">
        <v>148</v>
      </c>
      <c r="B7" s="78" t="s">
        <v>134</v>
      </c>
      <c r="C7" s="91"/>
      <c r="D7" s="271"/>
      <c r="E7" s="272"/>
      <c r="F7" s="273"/>
      <c r="G7" s="95"/>
      <c r="H7" s="96"/>
      <c r="I7" s="95"/>
      <c r="J7" s="95"/>
      <c r="K7" s="92"/>
      <c r="L7" s="95"/>
      <c r="M7" s="95"/>
      <c r="N7" s="92"/>
      <c r="O7" s="95"/>
      <c r="P7" s="95"/>
      <c r="Q7" s="97"/>
      <c r="R7" s="95"/>
    </row>
    <row r="8" spans="1:18" ht="45.6" customHeight="1" x14ac:dyDescent="0.3">
      <c r="A8" s="75"/>
      <c r="B8" s="75"/>
      <c r="C8" s="157">
        <v>1100</v>
      </c>
      <c r="D8" s="274" t="s">
        <v>149</v>
      </c>
      <c r="E8" s="274"/>
      <c r="F8" s="274"/>
      <c r="G8" s="157" t="s">
        <v>263</v>
      </c>
      <c r="H8" s="155">
        <v>767568.15</v>
      </c>
      <c r="I8" s="157" t="s">
        <v>275</v>
      </c>
      <c r="J8" s="157" t="s">
        <v>270</v>
      </c>
      <c r="K8" s="154">
        <f>H8</f>
        <v>767568.15</v>
      </c>
      <c r="L8" s="157" t="s">
        <v>275</v>
      </c>
      <c r="M8" s="157" t="s">
        <v>271</v>
      </c>
      <c r="N8" s="154">
        <f>H8</f>
        <v>767568.15</v>
      </c>
      <c r="O8" s="157" t="s">
        <v>275</v>
      </c>
      <c r="P8" s="157" t="s">
        <v>272</v>
      </c>
      <c r="Q8" s="154">
        <f>N8</f>
        <v>767568.15</v>
      </c>
      <c r="R8" s="157" t="s">
        <v>275</v>
      </c>
    </row>
    <row r="9" spans="1:18" ht="34.200000000000003" customHeight="1" x14ac:dyDescent="0.3">
      <c r="A9" s="73"/>
      <c r="B9" s="73"/>
      <c r="C9" s="157" t="s">
        <v>150</v>
      </c>
      <c r="D9" s="282" t="s">
        <v>151</v>
      </c>
      <c r="E9" s="282"/>
      <c r="F9" s="282"/>
      <c r="G9" s="154" t="s">
        <v>263</v>
      </c>
      <c r="H9" s="155">
        <v>108503.965</v>
      </c>
      <c r="I9" s="154" t="s">
        <v>275</v>
      </c>
      <c r="J9" s="154" t="s">
        <v>270</v>
      </c>
      <c r="K9" s="154">
        <v>108503.97</v>
      </c>
      <c r="L9" s="154" t="s">
        <v>275</v>
      </c>
      <c r="M9" s="154" t="s">
        <v>271</v>
      </c>
      <c r="N9" s="154">
        <v>108503.97</v>
      </c>
      <c r="O9" s="154" t="s">
        <v>275</v>
      </c>
      <c r="P9" s="154" t="s">
        <v>272</v>
      </c>
      <c r="Q9" s="154">
        <v>108503.97</v>
      </c>
      <c r="R9" s="154" t="s">
        <v>275</v>
      </c>
    </row>
    <row r="10" spans="1:18" ht="18.600000000000001" customHeight="1" x14ac:dyDescent="0.3">
      <c r="A10" s="74"/>
      <c r="B10" s="74"/>
      <c r="C10" s="79"/>
      <c r="D10" s="283" t="s">
        <v>264</v>
      </c>
      <c r="E10" s="284"/>
      <c r="F10" s="285"/>
      <c r="G10" s="87"/>
      <c r="H10" s="133">
        <f>SUM(H8:H9)</f>
        <v>876072.11499999999</v>
      </c>
      <c r="I10" s="87"/>
      <c r="J10" s="87"/>
      <c r="K10" s="133">
        <f>SUM(K8:K9)</f>
        <v>876072.12</v>
      </c>
      <c r="L10" s="101"/>
      <c r="M10" s="101"/>
      <c r="N10" s="133">
        <f>SUM(N8:N9)</f>
        <v>876072.12</v>
      </c>
      <c r="O10" s="101"/>
      <c r="P10" s="101"/>
      <c r="Q10" s="133">
        <f>SUM(Q8:Q9)</f>
        <v>876072.12</v>
      </c>
      <c r="R10" s="87"/>
    </row>
    <row r="11" spans="1:18" x14ac:dyDescent="0.3">
      <c r="A11" s="74"/>
      <c r="B11" s="74"/>
      <c r="C11" s="79"/>
      <c r="D11" s="279"/>
      <c r="E11" s="280"/>
      <c r="F11" s="281"/>
      <c r="G11" s="87"/>
      <c r="H11" s="87"/>
      <c r="I11" s="87"/>
      <c r="J11" s="87"/>
      <c r="K11" s="101"/>
      <c r="L11" s="101"/>
      <c r="M11" s="101"/>
      <c r="N11" s="101"/>
      <c r="O11" s="101"/>
      <c r="P11" s="101"/>
      <c r="Q11" s="104"/>
      <c r="R11" s="87"/>
    </row>
    <row r="12" spans="1:18" ht="37.200000000000003" customHeight="1" x14ac:dyDescent="0.3">
      <c r="A12" s="83" t="s">
        <v>152</v>
      </c>
      <c r="B12" s="83" t="s">
        <v>135</v>
      </c>
      <c r="C12" s="107"/>
      <c r="D12" s="307"/>
      <c r="E12" s="308"/>
      <c r="F12" s="308"/>
      <c r="G12" s="309"/>
      <c r="H12" s="309"/>
      <c r="I12" s="309"/>
      <c r="J12" s="309"/>
      <c r="K12" s="309"/>
      <c r="L12" s="309"/>
      <c r="M12" s="309"/>
      <c r="N12" s="309"/>
      <c r="O12" s="309"/>
      <c r="P12" s="309"/>
      <c r="Q12" s="309"/>
      <c r="R12" s="310"/>
    </row>
    <row r="13" spans="1:18" ht="19.8" customHeight="1" x14ac:dyDescent="0.3">
      <c r="A13" s="73"/>
      <c r="B13" s="70"/>
      <c r="C13" s="81" t="s">
        <v>153</v>
      </c>
      <c r="D13" s="277" t="s">
        <v>154</v>
      </c>
      <c r="E13" s="277"/>
      <c r="F13" s="278"/>
      <c r="G13" s="194"/>
      <c r="H13" s="111"/>
      <c r="I13" s="184"/>
      <c r="J13" s="184"/>
      <c r="K13" s="195"/>
      <c r="L13" s="184"/>
      <c r="M13" s="196"/>
      <c r="N13" s="195"/>
      <c r="O13" s="184"/>
      <c r="P13" s="196"/>
      <c r="Q13" s="195"/>
      <c r="R13" s="197"/>
    </row>
    <row r="14" spans="1:18" ht="19.8" customHeight="1" x14ac:dyDescent="0.3">
      <c r="A14" s="74"/>
      <c r="B14" s="71"/>
      <c r="C14" s="130" t="s">
        <v>155</v>
      </c>
      <c r="D14" s="276" t="s">
        <v>156</v>
      </c>
      <c r="E14" s="276"/>
      <c r="F14" s="276"/>
      <c r="G14" s="186" t="s">
        <v>263</v>
      </c>
      <c r="H14" s="190">
        <v>16536.150000000001</v>
      </c>
      <c r="I14" s="186" t="s">
        <v>275</v>
      </c>
      <c r="J14" s="186" t="s">
        <v>270</v>
      </c>
      <c r="K14" s="192">
        <v>16536.150000000001</v>
      </c>
      <c r="L14" s="186" t="s">
        <v>275</v>
      </c>
      <c r="M14" s="193" t="s">
        <v>271</v>
      </c>
      <c r="N14" s="192">
        <v>16536.150000000001</v>
      </c>
      <c r="O14" s="186" t="s">
        <v>275</v>
      </c>
      <c r="P14" s="193" t="s">
        <v>272</v>
      </c>
      <c r="Q14" s="192">
        <v>16536.150000000001</v>
      </c>
      <c r="R14" s="186" t="s">
        <v>275</v>
      </c>
    </row>
    <row r="15" spans="1:18" ht="24" customHeight="1" x14ac:dyDescent="0.3">
      <c r="A15" s="74"/>
      <c r="B15" s="71"/>
      <c r="C15" s="130" t="s">
        <v>157</v>
      </c>
      <c r="D15" s="276" t="s">
        <v>158</v>
      </c>
      <c r="E15" s="276"/>
      <c r="F15" s="276"/>
      <c r="G15" s="157" t="s">
        <v>263</v>
      </c>
      <c r="H15" s="174">
        <v>5014.88</v>
      </c>
      <c r="I15" s="154" t="s">
        <v>275</v>
      </c>
      <c r="J15" s="154" t="s">
        <v>270</v>
      </c>
      <c r="K15" s="178">
        <v>5014.88</v>
      </c>
      <c r="L15" s="154" t="s">
        <v>275</v>
      </c>
      <c r="M15" s="155" t="s">
        <v>271</v>
      </c>
      <c r="N15" s="178">
        <v>5014.88</v>
      </c>
      <c r="O15" s="154" t="s">
        <v>275</v>
      </c>
      <c r="P15" s="155" t="s">
        <v>272</v>
      </c>
      <c r="Q15" s="178">
        <v>5014.88</v>
      </c>
      <c r="R15" s="154" t="s">
        <v>275</v>
      </c>
    </row>
    <row r="16" spans="1:18" ht="22.2" customHeight="1" x14ac:dyDescent="0.3">
      <c r="A16" s="74"/>
      <c r="B16" s="71"/>
      <c r="C16" s="130" t="s">
        <v>159</v>
      </c>
      <c r="D16" s="276" t="s">
        <v>160</v>
      </c>
      <c r="E16" s="276"/>
      <c r="F16" s="276"/>
      <c r="G16" s="154" t="s">
        <v>263</v>
      </c>
      <c r="H16" s="174">
        <v>1604.63</v>
      </c>
      <c r="I16" s="154" t="s">
        <v>275</v>
      </c>
      <c r="J16" s="154" t="s">
        <v>270</v>
      </c>
      <c r="K16" s="178">
        <f>H16</f>
        <v>1604.63</v>
      </c>
      <c r="L16" s="154" t="s">
        <v>275</v>
      </c>
      <c r="M16" s="155" t="s">
        <v>271</v>
      </c>
      <c r="N16" s="178">
        <f>H16</f>
        <v>1604.63</v>
      </c>
      <c r="O16" s="154" t="s">
        <v>275</v>
      </c>
      <c r="P16" s="155" t="s">
        <v>272</v>
      </c>
      <c r="Q16" s="178">
        <f>N16</f>
        <v>1604.63</v>
      </c>
      <c r="R16" s="154" t="s">
        <v>275</v>
      </c>
    </row>
    <row r="17" spans="1:18" ht="20.399999999999999" customHeight="1" x14ac:dyDescent="0.3">
      <c r="A17" s="74"/>
      <c r="B17" s="71"/>
      <c r="C17" s="130" t="s">
        <v>161</v>
      </c>
      <c r="D17" s="276" t="s">
        <v>162</v>
      </c>
      <c r="E17" s="276"/>
      <c r="F17" s="276"/>
      <c r="G17" s="157" t="s">
        <v>263</v>
      </c>
      <c r="H17" s="174">
        <v>703.2</v>
      </c>
      <c r="I17" s="154" t="s">
        <v>275</v>
      </c>
      <c r="J17" s="154" t="s">
        <v>270</v>
      </c>
      <c r="K17" s="178">
        <f>H17</f>
        <v>703.2</v>
      </c>
      <c r="L17" s="154" t="s">
        <v>275</v>
      </c>
      <c r="M17" s="155" t="s">
        <v>271</v>
      </c>
      <c r="N17" s="178">
        <f>K17</f>
        <v>703.2</v>
      </c>
      <c r="O17" s="154" t="s">
        <v>275</v>
      </c>
      <c r="P17" s="155" t="s">
        <v>272</v>
      </c>
      <c r="Q17" s="178">
        <f>N17</f>
        <v>703.2</v>
      </c>
      <c r="R17" s="154" t="s">
        <v>275</v>
      </c>
    </row>
    <row r="18" spans="1:18" x14ac:dyDescent="0.3">
      <c r="A18" s="74"/>
      <c r="B18" s="71"/>
      <c r="C18" s="130" t="s">
        <v>163</v>
      </c>
      <c r="D18" s="276" t="s">
        <v>164</v>
      </c>
      <c r="E18" s="276"/>
      <c r="F18" s="276"/>
      <c r="G18" s="154" t="s">
        <v>263</v>
      </c>
      <c r="H18" s="174">
        <v>7027.77</v>
      </c>
      <c r="I18" s="154" t="s">
        <v>275</v>
      </c>
      <c r="J18" s="154" t="s">
        <v>270</v>
      </c>
      <c r="K18" s="178">
        <f>H18</f>
        <v>7027.77</v>
      </c>
      <c r="L18" s="154" t="s">
        <v>275</v>
      </c>
      <c r="M18" s="155" t="s">
        <v>271</v>
      </c>
      <c r="N18" s="178">
        <f>K18</f>
        <v>7027.77</v>
      </c>
      <c r="O18" s="154" t="s">
        <v>275</v>
      </c>
      <c r="P18" s="155" t="s">
        <v>272</v>
      </c>
      <c r="Q18" s="178">
        <f>N18</f>
        <v>7027.77</v>
      </c>
      <c r="R18" s="154" t="s">
        <v>275</v>
      </c>
    </row>
    <row r="19" spans="1:18" ht="21" customHeight="1" x14ac:dyDescent="0.3">
      <c r="A19" s="73"/>
      <c r="B19" s="70"/>
      <c r="C19" s="75" t="s">
        <v>165</v>
      </c>
      <c r="D19" s="286" t="s">
        <v>166</v>
      </c>
      <c r="E19" s="287"/>
      <c r="F19" s="288"/>
      <c r="G19" s="75"/>
      <c r="H19" s="175"/>
      <c r="I19" s="114"/>
      <c r="J19" s="114"/>
      <c r="K19" s="180"/>
      <c r="L19" s="114"/>
      <c r="M19" s="106"/>
      <c r="N19" s="180"/>
      <c r="O19" s="114"/>
      <c r="P19" s="117"/>
      <c r="Q19" s="182"/>
      <c r="R19" s="114"/>
    </row>
    <row r="20" spans="1:18" ht="19.2" customHeight="1" x14ac:dyDescent="0.3">
      <c r="A20" s="74"/>
      <c r="B20" s="71"/>
      <c r="C20" s="130" t="s">
        <v>167</v>
      </c>
      <c r="D20" s="276" t="s">
        <v>168</v>
      </c>
      <c r="E20" s="276"/>
      <c r="F20" s="276"/>
      <c r="G20" s="157" t="s">
        <v>263</v>
      </c>
      <c r="H20" s="176">
        <v>46502.044999999998</v>
      </c>
      <c r="I20" s="154" t="s">
        <v>275</v>
      </c>
      <c r="J20" s="154" t="s">
        <v>270</v>
      </c>
      <c r="K20" s="178">
        <f>H20</f>
        <v>46502.044999999998</v>
      </c>
      <c r="L20" s="154" t="s">
        <v>275</v>
      </c>
      <c r="M20" s="155" t="s">
        <v>271</v>
      </c>
      <c r="N20" s="178">
        <f>K20</f>
        <v>46502.044999999998</v>
      </c>
      <c r="O20" s="154" t="s">
        <v>275</v>
      </c>
      <c r="P20" s="155" t="s">
        <v>272</v>
      </c>
      <c r="Q20" s="178">
        <f>N20</f>
        <v>46502.044999999998</v>
      </c>
      <c r="R20" s="154" t="s">
        <v>275</v>
      </c>
    </row>
    <row r="21" spans="1:18" ht="24.6" customHeight="1" x14ac:dyDescent="0.3">
      <c r="A21" s="74"/>
      <c r="B21" s="71"/>
      <c r="C21" s="130" t="s">
        <v>169</v>
      </c>
      <c r="D21" s="276" t="s">
        <v>170</v>
      </c>
      <c r="E21" s="276"/>
      <c r="F21" s="276"/>
      <c r="G21" s="157" t="s">
        <v>263</v>
      </c>
      <c r="H21" s="176">
        <v>2673.3874999999998</v>
      </c>
      <c r="I21" s="154" t="s">
        <v>275</v>
      </c>
      <c r="J21" s="154" t="s">
        <v>270</v>
      </c>
      <c r="K21" s="178">
        <f>H21</f>
        <v>2673.3874999999998</v>
      </c>
      <c r="L21" s="154" t="s">
        <v>275</v>
      </c>
      <c r="M21" s="155" t="s">
        <v>271</v>
      </c>
      <c r="N21" s="178">
        <f>K21</f>
        <v>2673.3874999999998</v>
      </c>
      <c r="O21" s="154" t="s">
        <v>275</v>
      </c>
      <c r="P21" s="155" t="s">
        <v>272</v>
      </c>
      <c r="Q21" s="178">
        <f>N21</f>
        <v>2673.3874999999998</v>
      </c>
      <c r="R21" s="154" t="s">
        <v>275</v>
      </c>
    </row>
    <row r="22" spans="1:18" ht="18.600000000000001" customHeight="1" x14ac:dyDescent="0.3">
      <c r="A22" s="73"/>
      <c r="B22" s="70"/>
      <c r="C22" s="81" t="s">
        <v>171</v>
      </c>
      <c r="D22" s="289" t="s">
        <v>172</v>
      </c>
      <c r="E22" s="289"/>
      <c r="F22" s="289"/>
      <c r="G22" s="81"/>
      <c r="H22" s="177"/>
      <c r="I22" s="154"/>
      <c r="J22" s="93"/>
      <c r="K22" s="181"/>
      <c r="L22" s="154"/>
      <c r="M22" s="100"/>
      <c r="N22" s="181"/>
      <c r="O22" s="154"/>
      <c r="P22" s="100"/>
      <c r="Q22" s="181"/>
      <c r="R22" s="154"/>
    </row>
    <row r="23" spans="1:18" ht="18.600000000000001" customHeight="1" x14ac:dyDescent="0.3">
      <c r="A23" s="74"/>
      <c r="B23" s="71"/>
      <c r="C23" s="130" t="s">
        <v>173</v>
      </c>
      <c r="D23" s="276" t="s">
        <v>174</v>
      </c>
      <c r="E23" s="276"/>
      <c r="F23" s="276"/>
      <c r="G23" s="157" t="s">
        <v>263</v>
      </c>
      <c r="H23" s="174">
        <v>1420.81</v>
      </c>
      <c r="I23" s="154" t="s">
        <v>275</v>
      </c>
      <c r="J23" s="157" t="s">
        <v>270</v>
      </c>
      <c r="K23" s="178">
        <f t="shared" ref="K23:K29" si="0">H23</f>
        <v>1420.81</v>
      </c>
      <c r="L23" s="154" t="s">
        <v>275</v>
      </c>
      <c r="M23" s="155" t="s">
        <v>271</v>
      </c>
      <c r="N23" s="178">
        <f t="shared" ref="N23:N29" si="1">K23</f>
        <v>1420.81</v>
      </c>
      <c r="O23" s="154" t="s">
        <v>275</v>
      </c>
      <c r="P23" s="155" t="s">
        <v>272</v>
      </c>
      <c r="Q23" s="178">
        <f t="shared" ref="Q23:Q29" si="2">N23</f>
        <v>1420.81</v>
      </c>
      <c r="R23" s="154" t="s">
        <v>275</v>
      </c>
    </row>
    <row r="24" spans="1:18" ht="22.8" customHeight="1" x14ac:dyDescent="0.3">
      <c r="A24" s="74"/>
      <c r="B24" s="71"/>
      <c r="C24" s="130" t="s">
        <v>175</v>
      </c>
      <c r="D24" s="276" t="s">
        <v>176</v>
      </c>
      <c r="E24" s="276"/>
      <c r="F24" s="276"/>
      <c r="G24" s="157" t="s">
        <v>263</v>
      </c>
      <c r="H24" s="174">
        <v>52.2</v>
      </c>
      <c r="I24" s="154" t="s">
        <v>275</v>
      </c>
      <c r="J24" s="157" t="s">
        <v>270</v>
      </c>
      <c r="K24" s="178">
        <f t="shared" si="0"/>
        <v>52.2</v>
      </c>
      <c r="L24" s="154" t="s">
        <v>275</v>
      </c>
      <c r="M24" s="155" t="s">
        <v>271</v>
      </c>
      <c r="N24" s="178">
        <f t="shared" si="1"/>
        <v>52.2</v>
      </c>
      <c r="O24" s="154" t="s">
        <v>275</v>
      </c>
      <c r="P24" s="155" t="s">
        <v>272</v>
      </c>
      <c r="Q24" s="178">
        <f t="shared" si="2"/>
        <v>52.2</v>
      </c>
      <c r="R24" s="154" t="s">
        <v>275</v>
      </c>
    </row>
    <row r="25" spans="1:18" ht="19.2" customHeight="1" x14ac:dyDescent="0.3">
      <c r="A25" s="74"/>
      <c r="B25" s="71"/>
      <c r="C25" s="130" t="s">
        <v>177</v>
      </c>
      <c r="D25" s="276" t="s">
        <v>178</v>
      </c>
      <c r="E25" s="276"/>
      <c r="F25" s="276"/>
      <c r="G25" s="157" t="s">
        <v>263</v>
      </c>
      <c r="H25" s="174">
        <v>428.01499999999999</v>
      </c>
      <c r="I25" s="154" t="s">
        <v>275</v>
      </c>
      <c r="J25" s="157" t="s">
        <v>270</v>
      </c>
      <c r="K25" s="178">
        <f t="shared" si="0"/>
        <v>428.01499999999999</v>
      </c>
      <c r="L25" s="154" t="s">
        <v>275</v>
      </c>
      <c r="M25" s="155" t="s">
        <v>271</v>
      </c>
      <c r="N25" s="178">
        <f t="shared" si="1"/>
        <v>428.01499999999999</v>
      </c>
      <c r="O25" s="154" t="s">
        <v>275</v>
      </c>
      <c r="P25" s="155" t="s">
        <v>272</v>
      </c>
      <c r="Q25" s="178">
        <f t="shared" si="2"/>
        <v>428.01499999999999</v>
      </c>
      <c r="R25" s="154" t="s">
        <v>275</v>
      </c>
    </row>
    <row r="26" spans="1:18" ht="20.399999999999999" customHeight="1" x14ac:dyDescent="0.3">
      <c r="A26" s="74"/>
      <c r="B26" s="71"/>
      <c r="C26" s="130" t="s">
        <v>179</v>
      </c>
      <c r="D26" s="276" t="s">
        <v>180</v>
      </c>
      <c r="E26" s="276"/>
      <c r="F26" s="276"/>
      <c r="G26" s="157" t="s">
        <v>263</v>
      </c>
      <c r="H26" s="174">
        <v>11935.9025</v>
      </c>
      <c r="I26" s="154" t="s">
        <v>275</v>
      </c>
      <c r="J26" s="157" t="s">
        <v>270</v>
      </c>
      <c r="K26" s="178">
        <f t="shared" si="0"/>
        <v>11935.9025</v>
      </c>
      <c r="L26" s="154" t="s">
        <v>275</v>
      </c>
      <c r="M26" s="155" t="s">
        <v>271</v>
      </c>
      <c r="N26" s="178">
        <f t="shared" si="1"/>
        <v>11935.9025</v>
      </c>
      <c r="O26" s="154" t="s">
        <v>275</v>
      </c>
      <c r="P26" s="155" t="s">
        <v>272</v>
      </c>
      <c r="Q26" s="178">
        <f t="shared" si="2"/>
        <v>11935.9025</v>
      </c>
      <c r="R26" s="154" t="s">
        <v>275</v>
      </c>
    </row>
    <row r="27" spans="1:18" ht="16.8" customHeight="1" x14ac:dyDescent="0.3">
      <c r="A27" s="74"/>
      <c r="B27" s="71"/>
      <c r="C27" s="130" t="s">
        <v>181</v>
      </c>
      <c r="D27" s="276" t="s">
        <v>182</v>
      </c>
      <c r="E27" s="276"/>
      <c r="F27" s="276"/>
      <c r="G27" s="157" t="s">
        <v>263</v>
      </c>
      <c r="H27" s="174">
        <v>25.695</v>
      </c>
      <c r="I27" s="154" t="s">
        <v>275</v>
      </c>
      <c r="J27" s="157" t="s">
        <v>270</v>
      </c>
      <c r="K27" s="178">
        <f t="shared" si="0"/>
        <v>25.695</v>
      </c>
      <c r="L27" s="154" t="s">
        <v>275</v>
      </c>
      <c r="M27" s="155" t="s">
        <v>271</v>
      </c>
      <c r="N27" s="178">
        <f t="shared" si="1"/>
        <v>25.695</v>
      </c>
      <c r="O27" s="154" t="s">
        <v>275</v>
      </c>
      <c r="P27" s="155" t="s">
        <v>272</v>
      </c>
      <c r="Q27" s="178">
        <f t="shared" si="2"/>
        <v>25.695</v>
      </c>
      <c r="R27" s="154" t="s">
        <v>275</v>
      </c>
    </row>
    <row r="28" spans="1:18" ht="21.6" customHeight="1" x14ac:dyDescent="0.3">
      <c r="A28" s="74"/>
      <c r="B28" s="71"/>
      <c r="C28" s="130" t="s">
        <v>183</v>
      </c>
      <c r="D28" s="276" t="s">
        <v>184</v>
      </c>
      <c r="E28" s="276"/>
      <c r="F28" s="276"/>
      <c r="G28" s="157" t="s">
        <v>263</v>
      </c>
      <c r="H28" s="174">
        <v>734.7</v>
      </c>
      <c r="I28" s="154" t="s">
        <v>275</v>
      </c>
      <c r="J28" s="157" t="s">
        <v>270</v>
      </c>
      <c r="K28" s="178">
        <f t="shared" si="0"/>
        <v>734.7</v>
      </c>
      <c r="L28" s="154" t="s">
        <v>275</v>
      </c>
      <c r="M28" s="155" t="s">
        <v>271</v>
      </c>
      <c r="N28" s="178">
        <f t="shared" si="1"/>
        <v>734.7</v>
      </c>
      <c r="O28" s="154" t="s">
        <v>275</v>
      </c>
      <c r="P28" s="155" t="s">
        <v>272</v>
      </c>
      <c r="Q28" s="178">
        <f t="shared" si="2"/>
        <v>734.7</v>
      </c>
      <c r="R28" s="154" t="s">
        <v>275</v>
      </c>
    </row>
    <row r="29" spans="1:18" ht="25.8" customHeight="1" x14ac:dyDescent="0.3">
      <c r="A29" s="74"/>
      <c r="B29" s="71"/>
      <c r="C29" s="130" t="s">
        <v>185</v>
      </c>
      <c r="D29" s="276" t="s">
        <v>186</v>
      </c>
      <c r="E29" s="276"/>
      <c r="F29" s="276"/>
      <c r="G29" s="158" t="s">
        <v>263</v>
      </c>
      <c r="H29" s="188">
        <v>19589.95</v>
      </c>
      <c r="I29" s="159" t="s">
        <v>275</v>
      </c>
      <c r="J29" s="158" t="s">
        <v>270</v>
      </c>
      <c r="K29" s="198">
        <f t="shared" si="0"/>
        <v>19589.95</v>
      </c>
      <c r="L29" s="159" t="s">
        <v>275</v>
      </c>
      <c r="M29" s="199" t="s">
        <v>271</v>
      </c>
      <c r="N29" s="198">
        <f t="shared" si="1"/>
        <v>19589.95</v>
      </c>
      <c r="O29" s="159" t="s">
        <v>275</v>
      </c>
      <c r="P29" s="199" t="s">
        <v>272</v>
      </c>
      <c r="Q29" s="198">
        <f t="shared" si="2"/>
        <v>19589.95</v>
      </c>
      <c r="R29" s="159" t="s">
        <v>275</v>
      </c>
    </row>
    <row r="30" spans="1:18" ht="32.4" customHeight="1" x14ac:dyDescent="0.3">
      <c r="A30" s="73"/>
      <c r="B30" s="70"/>
      <c r="C30" s="75" t="s">
        <v>187</v>
      </c>
      <c r="D30" s="286" t="s">
        <v>188</v>
      </c>
      <c r="E30" s="287"/>
      <c r="F30" s="287"/>
      <c r="G30" s="200"/>
      <c r="H30" s="201"/>
      <c r="I30" s="202"/>
      <c r="J30" s="202"/>
      <c r="K30" s="203"/>
      <c r="L30" s="202"/>
      <c r="M30" s="202"/>
      <c r="N30" s="203"/>
      <c r="O30" s="202"/>
      <c r="P30" s="202"/>
      <c r="Q30" s="203"/>
      <c r="R30" s="204"/>
    </row>
    <row r="31" spans="1:18" ht="19.8" customHeight="1" x14ac:dyDescent="0.3">
      <c r="A31" s="74"/>
      <c r="B31" s="71"/>
      <c r="C31" s="130" t="s">
        <v>189</v>
      </c>
      <c r="D31" s="274" t="s">
        <v>266</v>
      </c>
      <c r="E31" s="276"/>
      <c r="F31" s="276"/>
      <c r="G31" s="121" t="s">
        <v>263</v>
      </c>
      <c r="H31" s="190">
        <v>5345</v>
      </c>
      <c r="I31" s="186" t="s">
        <v>275</v>
      </c>
      <c r="J31" s="186" t="s">
        <v>270</v>
      </c>
      <c r="K31" s="190">
        <f>H31</f>
        <v>5345</v>
      </c>
      <c r="L31" s="186" t="s">
        <v>275</v>
      </c>
      <c r="M31" s="186" t="s">
        <v>271</v>
      </c>
      <c r="N31" s="190">
        <f>H31</f>
        <v>5345</v>
      </c>
      <c r="O31" s="186" t="s">
        <v>275</v>
      </c>
      <c r="P31" s="186" t="s">
        <v>272</v>
      </c>
      <c r="Q31" s="190">
        <f>H31</f>
        <v>5345</v>
      </c>
      <c r="R31" s="186" t="s">
        <v>275</v>
      </c>
    </row>
    <row r="32" spans="1:18" ht="26.4" customHeight="1" x14ac:dyDescent="0.3">
      <c r="A32" s="74"/>
      <c r="B32" s="71"/>
      <c r="C32" s="130" t="s">
        <v>190</v>
      </c>
      <c r="D32" s="274" t="s">
        <v>267</v>
      </c>
      <c r="E32" s="276"/>
      <c r="F32" s="276"/>
      <c r="G32" s="157" t="s">
        <v>263</v>
      </c>
      <c r="H32" s="174">
        <v>2453.6975000000002</v>
      </c>
      <c r="I32" s="154" t="s">
        <v>275</v>
      </c>
      <c r="J32" s="154" t="s">
        <v>273</v>
      </c>
      <c r="K32" s="174">
        <f>H32</f>
        <v>2453.6975000000002</v>
      </c>
      <c r="L32" s="154" t="s">
        <v>275</v>
      </c>
      <c r="M32" s="154" t="s">
        <v>271</v>
      </c>
      <c r="N32" s="174">
        <f>K32</f>
        <v>2453.6975000000002</v>
      </c>
      <c r="O32" s="154" t="s">
        <v>275</v>
      </c>
      <c r="P32" s="154" t="s">
        <v>272</v>
      </c>
      <c r="Q32" s="174">
        <f>N32</f>
        <v>2453.6975000000002</v>
      </c>
      <c r="R32" s="154" t="s">
        <v>275</v>
      </c>
    </row>
    <row r="33" spans="1:18" ht="25.8" customHeight="1" x14ac:dyDescent="0.3">
      <c r="A33" s="74"/>
      <c r="B33" s="71"/>
      <c r="C33" s="130" t="s">
        <v>191</v>
      </c>
      <c r="D33" s="274" t="s">
        <v>265</v>
      </c>
      <c r="E33" s="274"/>
      <c r="F33" s="274"/>
      <c r="G33" s="158" t="s">
        <v>263</v>
      </c>
      <c r="H33" s="188">
        <v>11840.2675</v>
      </c>
      <c r="I33" s="159" t="s">
        <v>275</v>
      </c>
      <c r="J33" s="159" t="s">
        <v>270</v>
      </c>
      <c r="K33" s="188">
        <f>H33</f>
        <v>11840.2675</v>
      </c>
      <c r="L33" s="159" t="s">
        <v>275</v>
      </c>
      <c r="M33" s="159" t="s">
        <v>271</v>
      </c>
      <c r="N33" s="188">
        <f>K33</f>
        <v>11840.2675</v>
      </c>
      <c r="O33" s="159" t="s">
        <v>275</v>
      </c>
      <c r="P33" s="159" t="s">
        <v>272</v>
      </c>
      <c r="Q33" s="188">
        <f>N33</f>
        <v>11840.2675</v>
      </c>
      <c r="R33" s="159" t="s">
        <v>275</v>
      </c>
    </row>
    <row r="34" spans="1:18" ht="30" customHeight="1" x14ac:dyDescent="0.3">
      <c r="A34" s="73"/>
      <c r="B34" s="70"/>
      <c r="C34" s="75" t="s">
        <v>192</v>
      </c>
      <c r="D34" s="290" t="s">
        <v>193</v>
      </c>
      <c r="E34" s="291"/>
      <c r="F34" s="291"/>
      <c r="G34" s="109"/>
      <c r="H34" s="131"/>
      <c r="I34" s="111"/>
      <c r="J34" s="111"/>
      <c r="K34" s="131"/>
      <c r="L34" s="111"/>
      <c r="M34" s="111"/>
      <c r="N34" s="131"/>
      <c r="O34" s="111"/>
      <c r="P34" s="111"/>
      <c r="Q34" s="131"/>
      <c r="R34" s="112"/>
    </row>
    <row r="35" spans="1:18" ht="21" customHeight="1" x14ac:dyDescent="0.3">
      <c r="A35" s="74"/>
      <c r="B35" s="71"/>
      <c r="C35" s="130" t="s">
        <v>194</v>
      </c>
      <c r="D35" s="276" t="s">
        <v>196</v>
      </c>
      <c r="E35" s="276"/>
      <c r="F35" s="276"/>
      <c r="G35" s="121" t="s">
        <v>263</v>
      </c>
      <c r="H35" s="190">
        <v>119041.8475</v>
      </c>
      <c r="I35" s="186" t="s">
        <v>275</v>
      </c>
      <c r="J35" s="186" t="s">
        <v>270</v>
      </c>
      <c r="K35" s="190">
        <f>H35</f>
        <v>119041.8475</v>
      </c>
      <c r="L35" s="186" t="s">
        <v>275</v>
      </c>
      <c r="M35" s="186" t="s">
        <v>271</v>
      </c>
      <c r="N35" s="190">
        <f>K35</f>
        <v>119041.8475</v>
      </c>
      <c r="O35" s="186" t="s">
        <v>275</v>
      </c>
      <c r="P35" s="186" t="s">
        <v>272</v>
      </c>
      <c r="Q35" s="190">
        <f>N35</f>
        <v>119041.8475</v>
      </c>
      <c r="R35" s="186" t="s">
        <v>275</v>
      </c>
    </row>
    <row r="36" spans="1:18" x14ac:dyDescent="0.3">
      <c r="A36" s="74"/>
      <c r="B36" s="71"/>
      <c r="C36" s="130" t="s">
        <v>195</v>
      </c>
      <c r="D36" s="276" t="s">
        <v>197</v>
      </c>
      <c r="E36" s="276"/>
      <c r="F36" s="276"/>
      <c r="G36" s="158" t="s">
        <v>263</v>
      </c>
      <c r="H36" s="198">
        <v>1115.365</v>
      </c>
      <c r="I36" s="159" t="s">
        <v>275</v>
      </c>
      <c r="J36" s="159" t="s">
        <v>270</v>
      </c>
      <c r="K36" s="198">
        <f>H36</f>
        <v>1115.365</v>
      </c>
      <c r="L36" s="159" t="s">
        <v>275</v>
      </c>
      <c r="M36" s="199" t="s">
        <v>271</v>
      </c>
      <c r="N36" s="198">
        <f>K36</f>
        <v>1115.365</v>
      </c>
      <c r="O36" s="159" t="s">
        <v>275</v>
      </c>
      <c r="P36" s="199" t="s">
        <v>272</v>
      </c>
      <c r="Q36" s="198">
        <f>N36</f>
        <v>1115.365</v>
      </c>
      <c r="R36" s="159" t="s">
        <v>275</v>
      </c>
    </row>
    <row r="37" spans="1:18" ht="26.4" customHeight="1" x14ac:dyDescent="0.3">
      <c r="A37" s="74"/>
      <c r="B37" s="71"/>
      <c r="C37" s="98">
        <v>2700</v>
      </c>
      <c r="D37" s="290" t="s">
        <v>198</v>
      </c>
      <c r="E37" s="291"/>
      <c r="F37" s="291"/>
      <c r="G37" s="126"/>
      <c r="H37" s="189"/>
      <c r="I37" s="161"/>
      <c r="J37" s="161"/>
      <c r="K37" s="189"/>
      <c r="L37" s="161"/>
      <c r="M37" s="161"/>
      <c r="N37" s="189"/>
      <c r="O37" s="161"/>
      <c r="P37" s="185" t="s">
        <v>272</v>
      </c>
      <c r="Q37" s="189"/>
      <c r="R37" s="124"/>
    </row>
    <row r="38" spans="1:18" x14ac:dyDescent="0.3">
      <c r="A38" s="74"/>
      <c r="B38" s="71"/>
      <c r="C38" s="130">
        <v>2711</v>
      </c>
      <c r="D38" s="274" t="s">
        <v>268</v>
      </c>
      <c r="E38" s="276"/>
      <c r="F38" s="276"/>
      <c r="G38" s="121" t="s">
        <v>263</v>
      </c>
      <c r="H38" s="190">
        <v>699.17250000000001</v>
      </c>
      <c r="I38" s="186" t="s">
        <v>275</v>
      </c>
      <c r="J38" s="186" t="s">
        <v>270</v>
      </c>
      <c r="K38" s="190">
        <f>H38</f>
        <v>699.17250000000001</v>
      </c>
      <c r="L38" s="186" t="s">
        <v>275</v>
      </c>
      <c r="M38" s="186" t="s">
        <v>271</v>
      </c>
      <c r="N38" s="190">
        <f>K38</f>
        <v>699.17250000000001</v>
      </c>
      <c r="O38" s="186" t="s">
        <v>275</v>
      </c>
      <c r="P38" s="186" t="s">
        <v>272</v>
      </c>
      <c r="Q38" s="190">
        <f>N38</f>
        <v>699.17250000000001</v>
      </c>
      <c r="R38" s="186" t="s">
        <v>275</v>
      </c>
    </row>
    <row r="39" spans="1:18" ht="31.2" customHeight="1" x14ac:dyDescent="0.3">
      <c r="A39" s="74"/>
      <c r="B39" s="71"/>
      <c r="C39" s="130">
        <v>2741</v>
      </c>
      <c r="D39" s="274" t="s">
        <v>269</v>
      </c>
      <c r="E39" s="276"/>
      <c r="F39" s="276"/>
      <c r="G39" s="157" t="s">
        <v>263</v>
      </c>
      <c r="H39" s="174">
        <v>342.05500000000001</v>
      </c>
      <c r="I39" s="154" t="s">
        <v>275</v>
      </c>
      <c r="J39" s="154" t="s">
        <v>270</v>
      </c>
      <c r="K39" s="174">
        <f>H39</f>
        <v>342.05500000000001</v>
      </c>
      <c r="L39" s="154" t="s">
        <v>275</v>
      </c>
      <c r="M39" s="154" t="s">
        <v>271</v>
      </c>
      <c r="N39" s="174">
        <f>K39</f>
        <v>342.05500000000001</v>
      </c>
      <c r="O39" s="154" t="s">
        <v>275</v>
      </c>
      <c r="P39" s="154" t="s">
        <v>272</v>
      </c>
      <c r="Q39" s="174">
        <f>N39</f>
        <v>342.05500000000001</v>
      </c>
      <c r="R39" s="154" t="s">
        <v>275</v>
      </c>
    </row>
    <row r="40" spans="1:18" ht="28.8" customHeight="1" x14ac:dyDescent="0.3">
      <c r="A40" s="74"/>
      <c r="B40" s="71"/>
      <c r="C40" s="130">
        <v>2751</v>
      </c>
      <c r="D40" s="276" t="s">
        <v>199</v>
      </c>
      <c r="E40" s="276"/>
      <c r="F40" s="276"/>
      <c r="G40" s="158" t="s">
        <v>263</v>
      </c>
      <c r="H40" s="188">
        <v>3198.31</v>
      </c>
      <c r="I40" s="159" t="s">
        <v>275</v>
      </c>
      <c r="J40" s="159" t="s">
        <v>270</v>
      </c>
      <c r="K40" s="188">
        <f>H40</f>
        <v>3198.31</v>
      </c>
      <c r="L40" s="159" t="s">
        <v>275</v>
      </c>
      <c r="M40" s="159" t="s">
        <v>271</v>
      </c>
      <c r="N40" s="188">
        <f>K40</f>
        <v>3198.31</v>
      </c>
      <c r="O40" s="159" t="s">
        <v>275</v>
      </c>
      <c r="P40" s="159" t="s">
        <v>272</v>
      </c>
      <c r="Q40" s="188">
        <f>N40</f>
        <v>3198.31</v>
      </c>
      <c r="R40" s="159" t="s">
        <v>275</v>
      </c>
    </row>
    <row r="41" spans="1:18" ht="45" customHeight="1" x14ac:dyDescent="0.3">
      <c r="A41" s="74"/>
      <c r="B41" s="71"/>
      <c r="C41" s="79">
        <v>2900</v>
      </c>
      <c r="D41" s="286" t="s">
        <v>200</v>
      </c>
      <c r="E41" s="287"/>
      <c r="F41" s="287"/>
      <c r="G41" s="205"/>
      <c r="H41" s="189"/>
      <c r="I41" s="161"/>
      <c r="J41" s="161"/>
      <c r="K41" s="161"/>
      <c r="L41" s="161"/>
      <c r="M41" s="161"/>
      <c r="N41" s="161"/>
      <c r="O41" s="161"/>
      <c r="P41" s="161"/>
      <c r="Q41" s="189"/>
      <c r="R41" s="206"/>
    </row>
    <row r="42" spans="1:18" x14ac:dyDescent="0.3">
      <c r="A42" s="74"/>
      <c r="B42" s="71"/>
      <c r="C42" s="130" t="s">
        <v>201</v>
      </c>
      <c r="D42" s="276" t="s">
        <v>202</v>
      </c>
      <c r="E42" s="276"/>
      <c r="F42" s="276"/>
      <c r="G42" s="156" t="s">
        <v>263</v>
      </c>
      <c r="H42" s="174">
        <v>249.29750000000001</v>
      </c>
      <c r="I42" s="154" t="s">
        <v>275</v>
      </c>
      <c r="J42" s="154" t="s">
        <v>270</v>
      </c>
      <c r="K42" s="105">
        <v>249.3</v>
      </c>
      <c r="L42" s="154" t="s">
        <v>275</v>
      </c>
      <c r="M42" s="154" t="s">
        <v>271</v>
      </c>
      <c r="N42" s="174">
        <v>249.3</v>
      </c>
      <c r="O42" s="154" t="s">
        <v>275</v>
      </c>
      <c r="P42" s="154" t="s">
        <v>272</v>
      </c>
      <c r="Q42" s="174">
        <v>249.3</v>
      </c>
      <c r="R42" s="154" t="s">
        <v>275</v>
      </c>
    </row>
    <row r="43" spans="1:18" ht="21" customHeight="1" x14ac:dyDescent="0.3">
      <c r="A43" s="74"/>
      <c r="B43" s="71"/>
      <c r="C43" s="130" t="s">
        <v>204</v>
      </c>
      <c r="D43" s="276" t="s">
        <v>203</v>
      </c>
      <c r="E43" s="276"/>
      <c r="F43" s="276"/>
      <c r="G43" s="156" t="s">
        <v>263</v>
      </c>
      <c r="H43" s="174">
        <v>12572.02</v>
      </c>
      <c r="I43" s="154" t="s">
        <v>275</v>
      </c>
      <c r="J43" s="154" t="s">
        <v>270</v>
      </c>
      <c r="K43" s="105">
        <f>H43</f>
        <v>12572.02</v>
      </c>
      <c r="L43" s="154" t="s">
        <v>275</v>
      </c>
      <c r="M43" s="154" t="s">
        <v>271</v>
      </c>
      <c r="N43" s="174">
        <f>K43</f>
        <v>12572.02</v>
      </c>
      <c r="O43" s="154" t="s">
        <v>275</v>
      </c>
      <c r="P43" s="154" t="s">
        <v>272</v>
      </c>
      <c r="Q43" s="174">
        <f>N43</f>
        <v>12572.02</v>
      </c>
      <c r="R43" s="154" t="s">
        <v>275</v>
      </c>
    </row>
    <row r="44" spans="1:18" ht="21" customHeight="1" x14ac:dyDescent="0.3">
      <c r="A44" s="74"/>
      <c r="B44" s="71"/>
      <c r="C44" s="130" t="s">
        <v>206</v>
      </c>
      <c r="D44" s="276" t="s">
        <v>205</v>
      </c>
      <c r="E44" s="276"/>
      <c r="F44" s="276"/>
      <c r="G44" s="156" t="s">
        <v>263</v>
      </c>
      <c r="H44" s="174">
        <v>303</v>
      </c>
      <c r="I44" s="154" t="s">
        <v>275</v>
      </c>
      <c r="J44" s="154" t="s">
        <v>270</v>
      </c>
      <c r="K44" s="105">
        <f>H44</f>
        <v>303</v>
      </c>
      <c r="L44" s="154" t="s">
        <v>275</v>
      </c>
      <c r="M44" s="154" t="s">
        <v>271</v>
      </c>
      <c r="N44" s="174">
        <f>K44</f>
        <v>303</v>
      </c>
      <c r="O44" s="154" t="s">
        <v>275</v>
      </c>
      <c r="P44" s="154" t="s">
        <v>272</v>
      </c>
      <c r="Q44" s="174">
        <f>N44</f>
        <v>303</v>
      </c>
      <c r="R44" s="154" t="s">
        <v>275</v>
      </c>
    </row>
    <row r="45" spans="1:18" ht="37.200000000000003" customHeight="1" x14ac:dyDescent="0.3">
      <c r="A45" s="74"/>
      <c r="B45" s="71"/>
      <c r="C45" s="130" t="s">
        <v>208</v>
      </c>
      <c r="D45" s="276" t="s">
        <v>207</v>
      </c>
      <c r="E45" s="276"/>
      <c r="F45" s="276"/>
      <c r="G45" s="156" t="s">
        <v>263</v>
      </c>
      <c r="H45" s="174">
        <v>229.5</v>
      </c>
      <c r="I45" s="159" t="s">
        <v>275</v>
      </c>
      <c r="J45" s="159" t="s">
        <v>270</v>
      </c>
      <c r="K45" s="105">
        <f>H45</f>
        <v>229.5</v>
      </c>
      <c r="L45" s="159" t="s">
        <v>275</v>
      </c>
      <c r="M45" s="159" t="s">
        <v>271</v>
      </c>
      <c r="N45" s="174">
        <f>K45</f>
        <v>229.5</v>
      </c>
      <c r="O45" s="159" t="s">
        <v>275</v>
      </c>
      <c r="P45" s="159" t="s">
        <v>272</v>
      </c>
      <c r="Q45" s="174">
        <f>N45</f>
        <v>229.5</v>
      </c>
      <c r="R45" s="154" t="s">
        <v>275</v>
      </c>
    </row>
    <row r="46" spans="1:18" ht="17.399999999999999" customHeight="1" x14ac:dyDescent="0.3">
      <c r="A46" s="74"/>
      <c r="B46" s="71"/>
      <c r="C46" s="79"/>
      <c r="D46" s="292"/>
      <c r="E46" s="293"/>
      <c r="F46" s="294"/>
      <c r="G46" s="87"/>
      <c r="H46" s="164"/>
      <c r="I46" s="166"/>
      <c r="J46" s="167"/>
      <c r="K46" s="119"/>
      <c r="L46" s="166"/>
      <c r="M46" s="167"/>
      <c r="N46" s="119"/>
      <c r="O46" s="166"/>
      <c r="P46" s="167"/>
      <c r="Q46" s="119"/>
      <c r="R46" s="87"/>
    </row>
    <row r="47" spans="1:18" ht="27" customHeight="1" x14ac:dyDescent="0.3">
      <c r="A47" s="74"/>
      <c r="B47" s="71"/>
      <c r="C47" s="75"/>
      <c r="D47" s="296" t="s">
        <v>264</v>
      </c>
      <c r="E47" s="297"/>
      <c r="F47" s="298"/>
      <c r="G47" s="87"/>
      <c r="H47" s="165">
        <v>271638.87</v>
      </c>
      <c r="I47" s="168"/>
      <c r="J47" s="169"/>
      <c r="K47" s="120">
        <v>271638.87</v>
      </c>
      <c r="L47" s="168"/>
      <c r="M47" s="169"/>
      <c r="N47" s="120">
        <v>271638.87</v>
      </c>
      <c r="O47" s="168"/>
      <c r="P47" s="169"/>
      <c r="Q47" s="120">
        <v>271638.87</v>
      </c>
      <c r="R47" s="87"/>
    </row>
    <row r="48" spans="1:18" ht="19.8" customHeight="1" x14ac:dyDescent="0.3">
      <c r="A48" s="81">
        <v>3000</v>
      </c>
      <c r="B48" s="82" t="s">
        <v>134</v>
      </c>
      <c r="C48" s="94">
        <v>3100</v>
      </c>
      <c r="D48" s="311" t="s">
        <v>209</v>
      </c>
      <c r="E48" s="312"/>
      <c r="F48" s="312"/>
      <c r="G48" s="312"/>
      <c r="H48" s="312"/>
      <c r="I48" s="313"/>
      <c r="J48" s="313"/>
      <c r="K48" s="312"/>
      <c r="L48" s="313"/>
      <c r="M48" s="313"/>
      <c r="N48" s="312"/>
      <c r="O48" s="313"/>
      <c r="P48" s="313"/>
      <c r="Q48" s="312"/>
      <c r="R48" s="314"/>
    </row>
    <row r="49" spans="1:18" ht="20.399999999999999" customHeight="1" x14ac:dyDescent="0.3">
      <c r="A49" s="73"/>
      <c r="B49" s="70"/>
      <c r="C49" s="130" t="s">
        <v>211</v>
      </c>
      <c r="D49" s="295" t="s">
        <v>210</v>
      </c>
      <c r="E49" s="295"/>
      <c r="F49" s="295"/>
      <c r="G49" s="94" t="s">
        <v>263</v>
      </c>
      <c r="H49" s="174">
        <v>10840.2</v>
      </c>
      <c r="I49" s="99" t="s">
        <v>275</v>
      </c>
      <c r="J49" s="99" t="s">
        <v>270</v>
      </c>
      <c r="K49" s="174">
        <v>10840.2</v>
      </c>
      <c r="L49" s="99" t="s">
        <v>275</v>
      </c>
      <c r="M49" s="99" t="s">
        <v>271</v>
      </c>
      <c r="N49" s="174">
        <v>10840.2</v>
      </c>
      <c r="O49" s="99" t="s">
        <v>275</v>
      </c>
      <c r="P49" s="99" t="s">
        <v>272</v>
      </c>
      <c r="Q49" s="174">
        <v>10840.2</v>
      </c>
      <c r="R49" s="99" t="s">
        <v>275</v>
      </c>
    </row>
    <row r="50" spans="1:18" ht="19.8" customHeight="1" x14ac:dyDescent="0.3">
      <c r="A50" s="74"/>
      <c r="B50" s="71"/>
      <c r="C50" s="130" t="s">
        <v>213</v>
      </c>
      <c r="D50" s="295" t="s">
        <v>212</v>
      </c>
      <c r="E50" s="295"/>
      <c r="F50" s="295"/>
      <c r="G50" s="157" t="s">
        <v>263</v>
      </c>
      <c r="H50" s="174">
        <v>526.46749999999997</v>
      </c>
      <c r="I50" s="154" t="s">
        <v>275</v>
      </c>
      <c r="J50" s="154" t="s">
        <v>270</v>
      </c>
      <c r="K50" s="174">
        <f>H50</f>
        <v>526.46749999999997</v>
      </c>
      <c r="L50" s="154" t="s">
        <v>275</v>
      </c>
      <c r="M50" s="154" t="s">
        <v>271</v>
      </c>
      <c r="N50" s="174">
        <f>K50</f>
        <v>526.46749999999997</v>
      </c>
      <c r="O50" s="154" t="s">
        <v>275</v>
      </c>
      <c r="P50" s="154" t="s">
        <v>272</v>
      </c>
      <c r="Q50" s="174">
        <f>N50</f>
        <v>526.46749999999997</v>
      </c>
      <c r="R50" s="154" t="s">
        <v>275</v>
      </c>
    </row>
    <row r="51" spans="1:18" x14ac:dyDescent="0.3">
      <c r="A51" s="74"/>
      <c r="B51" s="71"/>
      <c r="C51" s="130" t="s">
        <v>215</v>
      </c>
      <c r="D51" s="295" t="s">
        <v>214</v>
      </c>
      <c r="E51" s="295"/>
      <c r="F51" s="295"/>
      <c r="G51" s="94" t="s">
        <v>263</v>
      </c>
      <c r="H51" s="174">
        <v>1548.9024999999999</v>
      </c>
      <c r="I51" s="154" t="s">
        <v>275</v>
      </c>
      <c r="J51" s="99" t="s">
        <v>270</v>
      </c>
      <c r="K51" s="174">
        <f>H51</f>
        <v>1548.9024999999999</v>
      </c>
      <c r="L51" s="154" t="s">
        <v>275</v>
      </c>
      <c r="M51" s="154" t="s">
        <v>271</v>
      </c>
      <c r="N51" s="174">
        <f>K51</f>
        <v>1548.9024999999999</v>
      </c>
      <c r="O51" s="154" t="s">
        <v>275</v>
      </c>
      <c r="P51" s="154" t="s">
        <v>272</v>
      </c>
      <c r="Q51" s="174">
        <f>N51</f>
        <v>1548.9024999999999</v>
      </c>
      <c r="R51" s="154" t="s">
        <v>275</v>
      </c>
    </row>
    <row r="52" spans="1:18" ht="21.6" customHeight="1" x14ac:dyDescent="0.3">
      <c r="A52" s="74"/>
      <c r="B52" s="71"/>
      <c r="C52" s="130" t="s">
        <v>217</v>
      </c>
      <c r="D52" s="295" t="s">
        <v>216</v>
      </c>
      <c r="E52" s="295"/>
      <c r="F52" s="295"/>
      <c r="G52" s="157" t="s">
        <v>263</v>
      </c>
      <c r="H52" s="174">
        <v>7731</v>
      </c>
      <c r="I52" s="154" t="s">
        <v>275</v>
      </c>
      <c r="J52" s="154" t="s">
        <v>270</v>
      </c>
      <c r="K52" s="174">
        <f>H52</f>
        <v>7731</v>
      </c>
      <c r="L52" s="154" t="s">
        <v>275</v>
      </c>
      <c r="M52" s="154" t="s">
        <v>271</v>
      </c>
      <c r="N52" s="174">
        <f>K52</f>
        <v>7731</v>
      </c>
      <c r="O52" s="154" t="s">
        <v>275</v>
      </c>
      <c r="P52" s="154" t="s">
        <v>272</v>
      </c>
      <c r="Q52" s="174">
        <f>N52</f>
        <v>7731</v>
      </c>
      <c r="R52" s="154" t="s">
        <v>275</v>
      </c>
    </row>
    <row r="53" spans="1:18" ht="21.6" customHeight="1" x14ac:dyDescent="0.3">
      <c r="A53" s="74"/>
      <c r="B53" s="71"/>
      <c r="C53" s="94">
        <v>3200</v>
      </c>
      <c r="D53" s="300" t="s">
        <v>218</v>
      </c>
      <c r="E53" s="300"/>
      <c r="F53" s="301"/>
      <c r="G53" s="103"/>
      <c r="H53" s="187"/>
      <c r="I53" s="160"/>
      <c r="J53" s="103"/>
      <c r="K53" s="187"/>
      <c r="L53" s="160"/>
      <c r="M53" s="103"/>
      <c r="N53" s="187"/>
      <c r="O53" s="160"/>
      <c r="P53" s="103"/>
      <c r="Q53" s="187"/>
      <c r="R53" s="160"/>
    </row>
    <row r="54" spans="1:18" ht="21" customHeight="1" x14ac:dyDescent="0.3">
      <c r="A54" s="74"/>
      <c r="B54" s="71"/>
      <c r="C54" s="130">
        <v>3221</v>
      </c>
      <c r="D54" s="295" t="s">
        <v>219</v>
      </c>
      <c r="E54" s="295"/>
      <c r="F54" s="295"/>
      <c r="G54" s="157" t="s">
        <v>263</v>
      </c>
      <c r="H54" s="174">
        <v>6894.3424999999997</v>
      </c>
      <c r="I54" s="157" t="s">
        <v>275</v>
      </c>
      <c r="J54" s="157" t="s">
        <v>270</v>
      </c>
      <c r="K54" s="174">
        <f>H54</f>
        <v>6894.3424999999997</v>
      </c>
      <c r="L54" s="157" t="s">
        <v>275</v>
      </c>
      <c r="M54" s="157" t="s">
        <v>271</v>
      </c>
      <c r="N54" s="174">
        <f>K54</f>
        <v>6894.3424999999997</v>
      </c>
      <c r="O54" s="157" t="s">
        <v>275</v>
      </c>
      <c r="P54" s="157" t="s">
        <v>272</v>
      </c>
      <c r="Q54" s="174">
        <f>N54</f>
        <v>6894.3424999999997</v>
      </c>
      <c r="R54" s="157" t="s">
        <v>275</v>
      </c>
    </row>
    <row r="55" spans="1:18" x14ac:dyDescent="0.3">
      <c r="A55" s="74"/>
      <c r="B55" s="71"/>
      <c r="C55" s="130">
        <v>3291</v>
      </c>
      <c r="D55" s="295" t="s">
        <v>220</v>
      </c>
      <c r="E55" s="295"/>
      <c r="F55" s="295"/>
      <c r="G55" s="157" t="s">
        <v>263</v>
      </c>
      <c r="H55" s="174">
        <v>177.48</v>
      </c>
      <c r="I55" s="157" t="s">
        <v>275</v>
      </c>
      <c r="J55" s="157" t="s">
        <v>270</v>
      </c>
      <c r="K55" s="174">
        <f>H55</f>
        <v>177.48</v>
      </c>
      <c r="L55" s="157" t="s">
        <v>275</v>
      </c>
      <c r="M55" s="157" t="s">
        <v>271</v>
      </c>
      <c r="N55" s="174">
        <f>K55</f>
        <v>177.48</v>
      </c>
      <c r="O55" s="157" t="s">
        <v>275</v>
      </c>
      <c r="P55" s="157" t="s">
        <v>272</v>
      </c>
      <c r="Q55" s="174">
        <f>N55</f>
        <v>177.48</v>
      </c>
      <c r="R55" s="157" t="s">
        <v>275</v>
      </c>
    </row>
    <row r="56" spans="1:18" ht="37.200000000000003" customHeight="1" x14ac:dyDescent="0.3">
      <c r="A56" s="74"/>
      <c r="B56" s="71"/>
      <c r="C56" s="79">
        <v>3300</v>
      </c>
      <c r="D56" s="299" t="s">
        <v>221</v>
      </c>
      <c r="E56" s="299"/>
      <c r="F56" s="299"/>
      <c r="G56" s="103"/>
      <c r="H56" s="183"/>
      <c r="I56" s="103"/>
      <c r="J56" s="103"/>
      <c r="K56" s="187"/>
      <c r="L56" s="103"/>
      <c r="M56" s="103"/>
      <c r="N56" s="187"/>
      <c r="O56" s="103"/>
      <c r="P56" s="103"/>
      <c r="Q56" s="187"/>
      <c r="R56" s="103"/>
    </row>
    <row r="57" spans="1:18" ht="29.4" customHeight="1" x14ac:dyDescent="0.3">
      <c r="A57" s="74"/>
      <c r="B57" s="71"/>
      <c r="C57" s="130">
        <v>3311</v>
      </c>
      <c r="D57" s="295" t="s">
        <v>222</v>
      </c>
      <c r="E57" s="295"/>
      <c r="F57" s="295"/>
      <c r="G57" s="157" t="s">
        <v>263</v>
      </c>
      <c r="H57" s="174">
        <v>17137.36</v>
      </c>
      <c r="I57" s="157" t="s">
        <v>275</v>
      </c>
      <c r="J57" s="157" t="s">
        <v>270</v>
      </c>
      <c r="K57" s="174">
        <f>H57</f>
        <v>17137.36</v>
      </c>
      <c r="L57" s="157" t="s">
        <v>275</v>
      </c>
      <c r="M57" s="157" t="s">
        <v>271</v>
      </c>
      <c r="N57" s="174">
        <f>K57</f>
        <v>17137.36</v>
      </c>
      <c r="O57" s="157" t="s">
        <v>275</v>
      </c>
      <c r="P57" s="157" t="s">
        <v>272</v>
      </c>
      <c r="Q57" s="174">
        <f>N57</f>
        <v>17137.36</v>
      </c>
      <c r="R57" s="157" t="s">
        <v>275</v>
      </c>
    </row>
    <row r="58" spans="1:18" ht="27.6" customHeight="1" x14ac:dyDescent="0.3">
      <c r="A58" s="74"/>
      <c r="B58" s="71"/>
      <c r="C58" s="130">
        <v>3361</v>
      </c>
      <c r="D58" s="295" t="s">
        <v>223</v>
      </c>
      <c r="E58" s="295"/>
      <c r="F58" s="295"/>
      <c r="G58" s="158" t="s">
        <v>263</v>
      </c>
      <c r="H58" s="188">
        <v>1780.615</v>
      </c>
      <c r="I58" s="158" t="s">
        <v>275</v>
      </c>
      <c r="J58" s="158" t="s">
        <v>270</v>
      </c>
      <c r="K58" s="188">
        <f>H58</f>
        <v>1780.615</v>
      </c>
      <c r="L58" s="158" t="s">
        <v>275</v>
      </c>
      <c r="M58" s="158" t="s">
        <v>271</v>
      </c>
      <c r="N58" s="188">
        <f>K58</f>
        <v>1780.615</v>
      </c>
      <c r="O58" s="158" t="s">
        <v>275</v>
      </c>
      <c r="P58" s="158" t="s">
        <v>272</v>
      </c>
      <c r="Q58" s="188">
        <f>N58</f>
        <v>1780.615</v>
      </c>
      <c r="R58" s="158" t="s">
        <v>275</v>
      </c>
    </row>
    <row r="59" spans="1:18" ht="39.6" customHeight="1" x14ac:dyDescent="0.3">
      <c r="A59" s="74"/>
      <c r="B59" s="71"/>
      <c r="C59" s="98">
        <v>3400</v>
      </c>
      <c r="D59" s="302" t="s">
        <v>224</v>
      </c>
      <c r="E59" s="303"/>
      <c r="F59" s="303"/>
      <c r="G59" s="126"/>
      <c r="H59" s="189"/>
      <c r="I59" s="162"/>
      <c r="J59" s="162"/>
      <c r="K59" s="191"/>
      <c r="L59" s="162"/>
      <c r="M59" s="162"/>
      <c r="N59" s="191"/>
      <c r="O59" s="162"/>
      <c r="P59" s="162"/>
      <c r="Q59" s="191"/>
      <c r="R59" s="127"/>
    </row>
    <row r="60" spans="1:18" ht="18.600000000000001" customHeight="1" x14ac:dyDescent="0.3">
      <c r="A60" s="73"/>
      <c r="B60" s="70"/>
      <c r="C60" s="130">
        <v>3411</v>
      </c>
      <c r="D60" s="295" t="s">
        <v>225</v>
      </c>
      <c r="E60" s="295"/>
      <c r="F60" s="295"/>
      <c r="G60" s="121" t="s">
        <v>263</v>
      </c>
      <c r="H60" s="190">
        <v>1111.5125</v>
      </c>
      <c r="I60" s="121" t="s">
        <v>275</v>
      </c>
      <c r="J60" s="121" t="s">
        <v>270</v>
      </c>
      <c r="K60" s="190">
        <f>H60</f>
        <v>1111.5125</v>
      </c>
      <c r="L60" s="121" t="s">
        <v>275</v>
      </c>
      <c r="M60" s="121" t="s">
        <v>271</v>
      </c>
      <c r="N60" s="190">
        <f>K60</f>
        <v>1111.5125</v>
      </c>
      <c r="O60" s="121" t="s">
        <v>275</v>
      </c>
      <c r="P60" s="121" t="s">
        <v>272</v>
      </c>
      <c r="Q60" s="190">
        <f>N60</f>
        <v>1111.5125</v>
      </c>
      <c r="R60" s="121" t="s">
        <v>275</v>
      </c>
    </row>
    <row r="61" spans="1:18" ht="19.2" customHeight="1" x14ac:dyDescent="0.3">
      <c r="A61" s="74"/>
      <c r="B61" s="71"/>
      <c r="C61" s="130">
        <v>3451</v>
      </c>
      <c r="D61" s="295" t="s">
        <v>226</v>
      </c>
      <c r="E61" s="295"/>
      <c r="F61" s="295"/>
      <c r="G61" s="158" t="s">
        <v>263</v>
      </c>
      <c r="H61" s="188">
        <v>13158.2075</v>
      </c>
      <c r="I61" s="158" t="s">
        <v>275</v>
      </c>
      <c r="J61" s="158" t="s">
        <v>270</v>
      </c>
      <c r="K61" s="188">
        <f>H61</f>
        <v>13158.2075</v>
      </c>
      <c r="L61" s="158" t="s">
        <v>275</v>
      </c>
      <c r="M61" s="158" t="s">
        <v>271</v>
      </c>
      <c r="N61" s="188">
        <f>K61</f>
        <v>13158.2075</v>
      </c>
      <c r="O61" s="158" t="s">
        <v>275</v>
      </c>
      <c r="P61" s="158" t="s">
        <v>272</v>
      </c>
      <c r="Q61" s="188">
        <f>N61</f>
        <v>13158.2075</v>
      </c>
      <c r="R61" s="158" t="s">
        <v>275</v>
      </c>
    </row>
    <row r="62" spans="1:18" ht="28.8" customHeight="1" x14ac:dyDescent="0.3">
      <c r="A62" s="74"/>
      <c r="B62" s="71"/>
      <c r="C62" s="98">
        <v>3500</v>
      </c>
      <c r="D62" s="302" t="s">
        <v>227</v>
      </c>
      <c r="E62" s="303"/>
      <c r="F62" s="303"/>
      <c r="G62" s="126"/>
      <c r="H62" s="189"/>
      <c r="I62" s="162"/>
      <c r="J62" s="162"/>
      <c r="K62" s="191"/>
      <c r="L62" s="162"/>
      <c r="M62" s="163"/>
      <c r="N62" s="191"/>
      <c r="O62" s="162"/>
      <c r="P62" s="162"/>
      <c r="Q62" s="191"/>
      <c r="R62" s="127"/>
    </row>
    <row r="63" spans="1:18" ht="38.4" customHeight="1" x14ac:dyDescent="0.3">
      <c r="A63" s="74"/>
      <c r="B63" s="71"/>
      <c r="C63" s="130">
        <v>3521</v>
      </c>
      <c r="D63" s="295" t="s">
        <v>228</v>
      </c>
      <c r="E63" s="295"/>
      <c r="F63" s="295"/>
      <c r="G63" s="121" t="s">
        <v>263</v>
      </c>
      <c r="H63" s="190">
        <v>13092.0425</v>
      </c>
      <c r="I63" s="121" t="s">
        <v>275</v>
      </c>
      <c r="J63" s="121" t="s">
        <v>274</v>
      </c>
      <c r="K63" s="190">
        <f>H63</f>
        <v>13092.0425</v>
      </c>
      <c r="L63" s="121" t="s">
        <v>275</v>
      </c>
      <c r="M63" s="121" t="s">
        <v>271</v>
      </c>
      <c r="N63" s="190">
        <f>K63</f>
        <v>13092.0425</v>
      </c>
      <c r="O63" s="121" t="s">
        <v>275</v>
      </c>
      <c r="P63" s="121" t="s">
        <v>272</v>
      </c>
      <c r="Q63" s="190">
        <f>N63</f>
        <v>13092.0425</v>
      </c>
      <c r="R63" s="121" t="s">
        <v>275</v>
      </c>
    </row>
    <row r="64" spans="1:18" ht="51" customHeight="1" x14ac:dyDescent="0.3">
      <c r="A64" s="74"/>
      <c r="B64" s="71"/>
      <c r="C64" s="130">
        <v>3551</v>
      </c>
      <c r="D64" s="295" t="s">
        <v>229</v>
      </c>
      <c r="E64" s="295"/>
      <c r="F64" s="295"/>
      <c r="G64" s="157" t="s">
        <v>263</v>
      </c>
      <c r="H64" s="174">
        <v>15342.2775</v>
      </c>
      <c r="I64" s="157" t="s">
        <v>275</v>
      </c>
      <c r="J64" s="157" t="s">
        <v>274</v>
      </c>
      <c r="K64" s="174">
        <f>H64</f>
        <v>15342.2775</v>
      </c>
      <c r="L64" s="157" t="s">
        <v>275</v>
      </c>
      <c r="M64" s="157" t="s">
        <v>271</v>
      </c>
      <c r="N64" s="174">
        <f>K64</f>
        <v>15342.2775</v>
      </c>
      <c r="O64" s="157" t="s">
        <v>275</v>
      </c>
      <c r="P64" s="157" t="s">
        <v>272</v>
      </c>
      <c r="Q64" s="174">
        <f>N64</f>
        <v>15342.2775</v>
      </c>
      <c r="R64" s="157" t="s">
        <v>275</v>
      </c>
    </row>
    <row r="65" spans="1:18" ht="39" customHeight="1" x14ac:dyDescent="0.3">
      <c r="A65" s="74"/>
      <c r="B65" s="71"/>
      <c r="C65" s="130">
        <v>3571</v>
      </c>
      <c r="D65" s="295" t="s">
        <v>230</v>
      </c>
      <c r="E65" s="295"/>
      <c r="F65" s="295"/>
      <c r="G65" s="157" t="s">
        <v>263</v>
      </c>
      <c r="H65" s="174">
        <v>870</v>
      </c>
      <c r="I65" s="157" t="s">
        <v>275</v>
      </c>
      <c r="J65" s="157" t="s">
        <v>274</v>
      </c>
      <c r="K65" s="174">
        <f>H65</f>
        <v>870</v>
      </c>
      <c r="L65" s="157" t="s">
        <v>275</v>
      </c>
      <c r="M65" s="157" t="s">
        <v>271</v>
      </c>
      <c r="N65" s="174">
        <f>K65</f>
        <v>870</v>
      </c>
      <c r="O65" s="157" t="s">
        <v>275</v>
      </c>
      <c r="P65" s="157" t="s">
        <v>272</v>
      </c>
      <c r="Q65" s="174">
        <f>N65</f>
        <v>870</v>
      </c>
      <c r="R65" s="157" t="s">
        <v>275</v>
      </c>
    </row>
    <row r="66" spans="1:18" ht="33" customHeight="1" x14ac:dyDescent="0.3">
      <c r="A66" s="74"/>
      <c r="B66" s="71"/>
      <c r="C66" s="130">
        <v>3581</v>
      </c>
      <c r="D66" s="295" t="s">
        <v>231</v>
      </c>
      <c r="E66" s="295"/>
      <c r="F66" s="295"/>
      <c r="G66" s="157" t="s">
        <v>263</v>
      </c>
      <c r="H66" s="174">
        <v>696.17499999999995</v>
      </c>
      <c r="I66" s="157" t="s">
        <v>275</v>
      </c>
      <c r="J66" s="157" t="s">
        <v>274</v>
      </c>
      <c r="K66" s="174">
        <f>H66</f>
        <v>696.17499999999995</v>
      </c>
      <c r="L66" s="157" t="s">
        <v>275</v>
      </c>
      <c r="M66" s="157" t="s">
        <v>271</v>
      </c>
      <c r="N66" s="174">
        <f>K66</f>
        <v>696.17499999999995</v>
      </c>
      <c r="O66" s="157" t="s">
        <v>275</v>
      </c>
      <c r="P66" s="157" t="s">
        <v>272</v>
      </c>
      <c r="Q66" s="174">
        <f>N66</f>
        <v>696.17499999999995</v>
      </c>
      <c r="R66" s="157" t="s">
        <v>275</v>
      </c>
    </row>
    <row r="67" spans="1:18" ht="30" customHeight="1" x14ac:dyDescent="0.3">
      <c r="A67" s="74"/>
      <c r="B67" s="71"/>
      <c r="C67" s="157">
        <v>3591</v>
      </c>
      <c r="D67" s="295" t="s">
        <v>232</v>
      </c>
      <c r="E67" s="295"/>
      <c r="F67" s="295"/>
      <c r="G67" s="158" t="s">
        <v>263</v>
      </c>
      <c r="H67" s="188">
        <v>4036.8</v>
      </c>
      <c r="I67" s="158" t="s">
        <v>275</v>
      </c>
      <c r="J67" s="158" t="s">
        <v>274</v>
      </c>
      <c r="K67" s="188">
        <f>H67</f>
        <v>4036.8</v>
      </c>
      <c r="L67" s="158" t="s">
        <v>275</v>
      </c>
      <c r="M67" s="158" t="s">
        <v>271</v>
      </c>
      <c r="N67" s="188">
        <f>K67</f>
        <v>4036.8</v>
      </c>
      <c r="O67" s="158" t="s">
        <v>275</v>
      </c>
      <c r="P67" s="158" t="s">
        <v>272</v>
      </c>
      <c r="Q67" s="188">
        <f>N67</f>
        <v>4036.8</v>
      </c>
      <c r="R67" s="158" t="s">
        <v>275</v>
      </c>
    </row>
    <row r="68" spans="1:18" ht="37.200000000000003" customHeight="1" x14ac:dyDescent="0.3">
      <c r="A68" s="74"/>
      <c r="B68" s="71"/>
      <c r="C68" s="98">
        <v>3600</v>
      </c>
      <c r="D68" s="302" t="s">
        <v>233</v>
      </c>
      <c r="E68" s="303"/>
      <c r="F68" s="303"/>
      <c r="G68" s="122"/>
      <c r="H68" s="189"/>
      <c r="I68" s="162"/>
      <c r="J68" s="162"/>
      <c r="K68" s="191"/>
      <c r="L68" s="162"/>
      <c r="M68" s="163"/>
      <c r="N68" s="191"/>
      <c r="O68" s="162"/>
      <c r="P68" s="163"/>
      <c r="Q68" s="191"/>
      <c r="R68" s="127"/>
    </row>
    <row r="69" spans="1:18" ht="40.200000000000003" customHeight="1" x14ac:dyDescent="0.3">
      <c r="A69" s="74"/>
      <c r="B69" s="71"/>
      <c r="C69" s="130">
        <v>3612</v>
      </c>
      <c r="D69" s="295" t="s">
        <v>234</v>
      </c>
      <c r="E69" s="295"/>
      <c r="F69" s="295"/>
      <c r="G69" s="110" t="s">
        <v>263</v>
      </c>
      <c r="H69" s="179">
        <v>48</v>
      </c>
      <c r="I69" s="110" t="s">
        <v>275</v>
      </c>
      <c r="J69" s="110" t="s">
        <v>270</v>
      </c>
      <c r="K69" s="179">
        <f>H69</f>
        <v>48</v>
      </c>
      <c r="L69" s="110" t="s">
        <v>275</v>
      </c>
      <c r="M69" s="110" t="s">
        <v>271</v>
      </c>
      <c r="N69" s="179">
        <f>K69</f>
        <v>48</v>
      </c>
      <c r="O69" s="110" t="s">
        <v>275</v>
      </c>
      <c r="P69" s="110" t="s">
        <v>272</v>
      </c>
      <c r="Q69" s="179">
        <f>N69</f>
        <v>48</v>
      </c>
      <c r="R69" s="110" t="s">
        <v>275</v>
      </c>
    </row>
    <row r="70" spans="1:18" ht="25.2" customHeight="1" x14ac:dyDescent="0.3">
      <c r="A70" s="74"/>
      <c r="B70" s="71"/>
      <c r="C70" s="98">
        <v>3700</v>
      </c>
      <c r="D70" s="325" t="s">
        <v>235</v>
      </c>
      <c r="E70" s="326"/>
      <c r="F70" s="326"/>
      <c r="G70" s="122"/>
      <c r="H70" s="189"/>
      <c r="I70" s="162"/>
      <c r="J70" s="162"/>
      <c r="K70" s="191"/>
      <c r="L70" s="162"/>
      <c r="M70" s="163"/>
      <c r="N70" s="191"/>
      <c r="O70" s="162"/>
      <c r="P70" s="163"/>
      <c r="Q70" s="191"/>
      <c r="R70" s="127"/>
    </row>
    <row r="71" spans="1:18" x14ac:dyDescent="0.3">
      <c r="A71" s="74"/>
      <c r="B71" s="71"/>
      <c r="C71" s="130">
        <v>3751</v>
      </c>
      <c r="D71" s="295" t="s">
        <v>236</v>
      </c>
      <c r="E71" s="295"/>
      <c r="F71" s="295"/>
      <c r="G71" s="121" t="s">
        <v>263</v>
      </c>
      <c r="H71" s="190">
        <v>22454</v>
      </c>
      <c r="I71" s="121" t="s">
        <v>275</v>
      </c>
      <c r="J71" s="121" t="s">
        <v>270</v>
      </c>
      <c r="K71" s="190">
        <f>H71</f>
        <v>22454</v>
      </c>
      <c r="L71" s="121" t="s">
        <v>275</v>
      </c>
      <c r="M71" s="121" t="s">
        <v>271</v>
      </c>
      <c r="N71" s="190">
        <f>K71</f>
        <v>22454</v>
      </c>
      <c r="O71" s="121" t="s">
        <v>275</v>
      </c>
      <c r="P71" s="121" t="s">
        <v>272</v>
      </c>
      <c r="Q71" s="190">
        <f>N71</f>
        <v>22454</v>
      </c>
      <c r="R71" s="121" t="s">
        <v>275</v>
      </c>
    </row>
    <row r="72" spans="1:18" ht="22.2" customHeight="1" x14ac:dyDescent="0.3">
      <c r="A72" s="74"/>
      <c r="B72" s="71"/>
      <c r="C72" s="130">
        <v>3791</v>
      </c>
      <c r="D72" s="295" t="s">
        <v>237</v>
      </c>
      <c r="E72" s="295"/>
      <c r="F72" s="295"/>
      <c r="G72" s="158" t="s">
        <v>263</v>
      </c>
      <c r="H72" s="188">
        <v>45</v>
      </c>
      <c r="I72" s="158" t="s">
        <v>275</v>
      </c>
      <c r="J72" s="158" t="s">
        <v>270</v>
      </c>
      <c r="K72" s="188">
        <f>H72</f>
        <v>45</v>
      </c>
      <c r="L72" s="158" t="s">
        <v>275</v>
      </c>
      <c r="M72" s="158" t="s">
        <v>271</v>
      </c>
      <c r="N72" s="188">
        <f>K72</f>
        <v>45</v>
      </c>
      <c r="O72" s="158" t="s">
        <v>275</v>
      </c>
      <c r="P72" s="158" t="s">
        <v>272</v>
      </c>
      <c r="Q72" s="188">
        <f>N72</f>
        <v>45</v>
      </c>
      <c r="R72" s="158" t="s">
        <v>275</v>
      </c>
    </row>
    <row r="73" spans="1:18" ht="19.8" customHeight="1" x14ac:dyDescent="0.3">
      <c r="A73" s="74"/>
      <c r="B73" s="71"/>
      <c r="C73" s="94">
        <v>3800</v>
      </c>
      <c r="D73" s="299" t="s">
        <v>238</v>
      </c>
      <c r="E73" s="299"/>
      <c r="F73" s="324"/>
      <c r="G73" s="122"/>
      <c r="H73" s="189"/>
      <c r="I73" s="162"/>
      <c r="J73" s="162"/>
      <c r="K73" s="191"/>
      <c r="L73" s="162"/>
      <c r="M73" s="163"/>
      <c r="N73" s="191"/>
      <c r="O73" s="162"/>
      <c r="P73" s="163"/>
      <c r="Q73" s="191"/>
      <c r="R73" s="127"/>
    </row>
    <row r="74" spans="1:18" ht="21" customHeight="1" x14ac:dyDescent="0.3">
      <c r="A74" s="74"/>
      <c r="B74" s="71"/>
      <c r="C74" s="130">
        <v>3821</v>
      </c>
      <c r="D74" s="295" t="s">
        <v>239</v>
      </c>
      <c r="E74" s="295"/>
      <c r="F74" s="295"/>
      <c r="G74" s="110" t="s">
        <v>263</v>
      </c>
      <c r="H74" s="179">
        <v>47803.482499999998</v>
      </c>
      <c r="I74" s="110" t="s">
        <v>275</v>
      </c>
      <c r="J74" s="110" t="s">
        <v>270</v>
      </c>
      <c r="K74" s="179">
        <f>H74</f>
        <v>47803.482499999998</v>
      </c>
      <c r="L74" s="110" t="s">
        <v>275</v>
      </c>
      <c r="M74" s="110" t="s">
        <v>271</v>
      </c>
      <c r="N74" s="179">
        <f>K74</f>
        <v>47803.482499999998</v>
      </c>
      <c r="O74" s="110" t="s">
        <v>275</v>
      </c>
      <c r="P74" s="110" t="s">
        <v>272</v>
      </c>
      <c r="Q74" s="179">
        <f>N74</f>
        <v>47803.482499999998</v>
      </c>
      <c r="R74" s="110" t="s">
        <v>275</v>
      </c>
    </row>
    <row r="75" spans="1:18" ht="21" customHeight="1" x14ac:dyDescent="0.3">
      <c r="A75" s="74"/>
      <c r="B75" s="71"/>
      <c r="C75" s="98">
        <v>3900</v>
      </c>
      <c r="D75" s="302" t="s">
        <v>132</v>
      </c>
      <c r="E75" s="303"/>
      <c r="F75" s="303"/>
      <c r="G75" s="122"/>
      <c r="H75" s="189"/>
      <c r="I75" s="162"/>
      <c r="J75" s="162"/>
      <c r="K75" s="191"/>
      <c r="L75" s="162"/>
      <c r="M75" s="163"/>
      <c r="N75" s="191"/>
      <c r="O75" s="162"/>
      <c r="P75" s="163"/>
      <c r="Q75" s="191"/>
      <c r="R75" s="127"/>
    </row>
    <row r="76" spans="1:18" ht="22.2" customHeight="1" x14ac:dyDescent="0.3">
      <c r="A76" s="73"/>
      <c r="B76" s="70"/>
      <c r="C76" s="130">
        <v>3921</v>
      </c>
      <c r="D76" s="295" t="s">
        <v>240</v>
      </c>
      <c r="E76" s="295"/>
      <c r="F76" s="295"/>
      <c r="G76" s="121" t="s">
        <v>263</v>
      </c>
      <c r="H76" s="190">
        <v>14276.705</v>
      </c>
      <c r="I76" s="121" t="s">
        <v>275</v>
      </c>
      <c r="J76" s="121" t="s">
        <v>270</v>
      </c>
      <c r="K76" s="190">
        <f>H76</f>
        <v>14276.705</v>
      </c>
      <c r="L76" s="121" t="s">
        <v>275</v>
      </c>
      <c r="M76" s="121" t="s">
        <v>271</v>
      </c>
      <c r="N76" s="190">
        <f>K76</f>
        <v>14276.705</v>
      </c>
      <c r="O76" s="121" t="s">
        <v>275</v>
      </c>
      <c r="P76" s="121" t="s">
        <v>272</v>
      </c>
      <c r="Q76" s="190">
        <f>N76</f>
        <v>14276.705</v>
      </c>
      <c r="R76" s="121" t="s">
        <v>275</v>
      </c>
    </row>
    <row r="77" spans="1:18" ht="30" customHeight="1" x14ac:dyDescent="0.3">
      <c r="A77" s="74"/>
      <c r="B77" s="71"/>
      <c r="C77" s="130">
        <v>3981</v>
      </c>
      <c r="D77" s="295" t="s">
        <v>241</v>
      </c>
      <c r="E77" s="295"/>
      <c r="F77" s="295"/>
      <c r="G77" s="157" t="s">
        <v>263</v>
      </c>
      <c r="H77" s="174">
        <v>7859.7</v>
      </c>
      <c r="I77" s="157" t="s">
        <v>275</v>
      </c>
      <c r="J77" s="157" t="s">
        <v>270</v>
      </c>
      <c r="K77" s="174">
        <f>H77</f>
        <v>7859.7</v>
      </c>
      <c r="L77" s="157" t="s">
        <v>275</v>
      </c>
      <c r="M77" s="157" t="s">
        <v>271</v>
      </c>
      <c r="N77" s="174">
        <f>K77</f>
        <v>7859.7</v>
      </c>
      <c r="O77" s="157" t="s">
        <v>275</v>
      </c>
      <c r="P77" s="157" t="s">
        <v>272</v>
      </c>
      <c r="Q77" s="174">
        <f>N77</f>
        <v>7859.7</v>
      </c>
      <c r="R77" s="157" t="s">
        <v>275</v>
      </c>
    </row>
    <row r="78" spans="1:18" ht="30" customHeight="1" x14ac:dyDescent="0.3">
      <c r="A78" s="74"/>
      <c r="B78" s="71"/>
      <c r="C78" s="130">
        <v>3992</v>
      </c>
      <c r="D78" s="295" t="s">
        <v>242</v>
      </c>
      <c r="E78" s="295"/>
      <c r="F78" s="295"/>
      <c r="G78" s="157" t="s">
        <v>263</v>
      </c>
      <c r="H78" s="174">
        <v>746.79250000000002</v>
      </c>
      <c r="I78" s="157" t="s">
        <v>275</v>
      </c>
      <c r="J78" s="157" t="s">
        <v>270</v>
      </c>
      <c r="K78" s="174">
        <f>H78</f>
        <v>746.79250000000002</v>
      </c>
      <c r="L78" s="157" t="s">
        <v>275</v>
      </c>
      <c r="M78" s="157" t="s">
        <v>271</v>
      </c>
      <c r="N78" s="174">
        <f>K78</f>
        <v>746.79250000000002</v>
      </c>
      <c r="O78" s="157" t="s">
        <v>275</v>
      </c>
      <c r="P78" s="157" t="s">
        <v>272</v>
      </c>
      <c r="Q78" s="174">
        <f>N78</f>
        <v>746.79250000000002</v>
      </c>
      <c r="R78" s="157" t="s">
        <v>275</v>
      </c>
    </row>
    <row r="79" spans="1:18" ht="24" customHeight="1" x14ac:dyDescent="0.3">
      <c r="A79" s="74"/>
      <c r="B79" s="333"/>
      <c r="C79" s="334"/>
      <c r="D79" s="335" t="s">
        <v>264</v>
      </c>
      <c r="E79" s="336"/>
      <c r="F79" s="336"/>
      <c r="G79" s="337"/>
      <c r="H79" s="116">
        <f>SUM(H49:H78)</f>
        <v>188177.0625</v>
      </c>
      <c r="I79" s="338"/>
      <c r="J79" s="339"/>
      <c r="K79" s="116">
        <f>SUM(K49:K78)</f>
        <v>188177.0625</v>
      </c>
      <c r="L79" s="350"/>
      <c r="M79" s="351"/>
      <c r="N79" s="118">
        <f>K79</f>
        <v>188177.0625</v>
      </c>
      <c r="O79" s="352"/>
      <c r="P79" s="353"/>
      <c r="Q79" s="118">
        <f>N79</f>
        <v>188177.0625</v>
      </c>
      <c r="R79" s="110"/>
    </row>
    <row r="80" spans="1:18" ht="49.2" customHeight="1" x14ac:dyDescent="0.3">
      <c r="A80" s="80" t="s">
        <v>243</v>
      </c>
      <c r="B80" s="84" t="s">
        <v>257</v>
      </c>
      <c r="C80" s="94">
        <v>4000</v>
      </c>
      <c r="D80" s="315" t="s">
        <v>244</v>
      </c>
      <c r="E80" s="316"/>
      <c r="F80" s="316"/>
      <c r="G80" s="316"/>
      <c r="H80" s="316"/>
      <c r="I80" s="316"/>
      <c r="J80" s="316"/>
      <c r="K80" s="316"/>
      <c r="L80" s="316"/>
      <c r="M80" s="316"/>
      <c r="N80" s="316"/>
      <c r="O80" s="316"/>
      <c r="P80" s="316"/>
      <c r="Q80" s="316"/>
      <c r="R80" s="317"/>
    </row>
    <row r="81" spans="1:18" x14ac:dyDescent="0.3">
      <c r="A81" s="74"/>
      <c r="B81" s="71"/>
      <c r="C81" s="81">
        <v>4411</v>
      </c>
      <c r="D81" s="323" t="s">
        <v>245</v>
      </c>
      <c r="E81" s="323"/>
      <c r="F81" s="323"/>
      <c r="G81" s="154" t="s">
        <v>263</v>
      </c>
      <c r="H81" s="174">
        <v>464688.5625</v>
      </c>
      <c r="I81" s="154" t="s">
        <v>275</v>
      </c>
      <c r="J81" s="154" t="s">
        <v>270</v>
      </c>
      <c r="K81" s="174">
        <v>464688.5625</v>
      </c>
      <c r="L81" s="154" t="s">
        <v>275</v>
      </c>
      <c r="M81" s="154" t="s">
        <v>271</v>
      </c>
      <c r="N81" s="174">
        <v>464688.5625</v>
      </c>
      <c r="O81" s="154" t="s">
        <v>275</v>
      </c>
      <c r="P81" s="154" t="s">
        <v>272</v>
      </c>
      <c r="Q81" s="174">
        <v>464688.5625</v>
      </c>
      <c r="R81" s="154" t="s">
        <v>275</v>
      </c>
    </row>
    <row r="82" spans="1:18" ht="34.799999999999997" customHeight="1" x14ac:dyDescent="0.3">
      <c r="A82" s="74"/>
      <c r="B82" s="71"/>
      <c r="C82" s="130">
        <v>4413</v>
      </c>
      <c r="D82" s="323" t="s">
        <v>246</v>
      </c>
      <c r="E82" s="323"/>
      <c r="F82" s="323"/>
      <c r="G82" s="159" t="s">
        <v>263</v>
      </c>
      <c r="H82" s="188">
        <v>128.13</v>
      </c>
      <c r="I82" s="159" t="s">
        <v>275</v>
      </c>
      <c r="J82" s="159" t="s">
        <v>270</v>
      </c>
      <c r="K82" s="188">
        <v>128.13</v>
      </c>
      <c r="L82" s="159" t="s">
        <v>275</v>
      </c>
      <c r="M82" s="159" t="s">
        <v>271</v>
      </c>
      <c r="N82" s="188">
        <v>128.13</v>
      </c>
      <c r="O82" s="159" t="s">
        <v>275</v>
      </c>
      <c r="P82" s="159" t="s">
        <v>272</v>
      </c>
      <c r="Q82" s="188">
        <v>128.13</v>
      </c>
      <c r="R82" s="159" t="s">
        <v>275</v>
      </c>
    </row>
    <row r="83" spans="1:18" ht="22.2" customHeight="1" x14ac:dyDescent="0.3">
      <c r="A83" s="74"/>
      <c r="B83" s="71"/>
      <c r="C83" s="79">
        <v>4800</v>
      </c>
      <c r="D83" s="321" t="s">
        <v>247</v>
      </c>
      <c r="E83" s="322"/>
      <c r="F83" s="322"/>
      <c r="G83" s="123"/>
      <c r="H83" s="189"/>
      <c r="I83" s="161"/>
      <c r="J83" s="161"/>
      <c r="K83" s="189"/>
      <c r="L83" s="161"/>
      <c r="M83" s="161"/>
      <c r="N83" s="189"/>
      <c r="O83" s="161"/>
      <c r="P83" s="161"/>
      <c r="Q83" s="189"/>
      <c r="R83" s="124"/>
    </row>
    <row r="84" spans="1:18" ht="19.8" customHeight="1" x14ac:dyDescent="0.3">
      <c r="A84" s="74"/>
      <c r="B84" s="71"/>
      <c r="C84" s="81">
        <v>4811</v>
      </c>
      <c r="D84" s="318" t="s">
        <v>248</v>
      </c>
      <c r="E84" s="319"/>
      <c r="F84" s="320"/>
      <c r="G84" s="114" t="s">
        <v>263</v>
      </c>
      <c r="H84" s="179">
        <v>600</v>
      </c>
      <c r="I84" s="114" t="s">
        <v>275</v>
      </c>
      <c r="J84" s="114" t="s">
        <v>270</v>
      </c>
      <c r="K84" s="179">
        <v>600</v>
      </c>
      <c r="L84" s="114" t="s">
        <v>275</v>
      </c>
      <c r="M84" s="114" t="s">
        <v>271</v>
      </c>
      <c r="N84" s="179">
        <v>600</v>
      </c>
      <c r="O84" s="114" t="s">
        <v>275</v>
      </c>
      <c r="P84" s="114" t="s">
        <v>272</v>
      </c>
      <c r="Q84" s="179">
        <v>600</v>
      </c>
      <c r="R84" s="114" t="s">
        <v>275</v>
      </c>
    </row>
    <row r="85" spans="1:18" ht="19.8" customHeight="1" x14ac:dyDescent="0.3">
      <c r="A85" s="74"/>
      <c r="B85" s="71"/>
      <c r="C85" s="75"/>
      <c r="D85" s="354"/>
      <c r="E85" s="355"/>
      <c r="F85" s="356"/>
      <c r="G85" s="114"/>
      <c r="H85" s="179"/>
      <c r="I85" s="114"/>
      <c r="J85" s="114"/>
      <c r="K85" s="179"/>
      <c r="L85" s="114"/>
      <c r="M85" s="114"/>
      <c r="N85" s="179"/>
      <c r="O85" s="114"/>
      <c r="P85" s="114"/>
      <c r="Q85" s="183"/>
      <c r="R85" s="114"/>
    </row>
    <row r="86" spans="1:18" ht="22.8" customHeight="1" x14ac:dyDescent="0.3">
      <c r="A86" s="74"/>
      <c r="B86" s="71"/>
      <c r="C86" s="79"/>
      <c r="D86" s="330" t="s">
        <v>276</v>
      </c>
      <c r="E86" s="331"/>
      <c r="F86" s="331"/>
      <c r="G86" s="332"/>
      <c r="H86" s="99">
        <f>SUM(H81:H85)</f>
        <v>465416.6925</v>
      </c>
      <c r="I86" s="343"/>
      <c r="J86" s="344"/>
      <c r="K86" s="99">
        <f>SUM(K81:K85)</f>
        <v>465416.6925</v>
      </c>
      <c r="L86" s="343"/>
      <c r="M86" s="344"/>
      <c r="N86" s="99">
        <f>SUM(N81:N85)</f>
        <v>465416.6925</v>
      </c>
      <c r="O86" s="343"/>
      <c r="P86" s="344"/>
      <c r="Q86" s="99">
        <f>SUM(Q81:Q85)</f>
        <v>465416.6925</v>
      </c>
      <c r="R86" s="105"/>
    </row>
    <row r="87" spans="1:18" ht="19.8" customHeight="1" x14ac:dyDescent="0.3">
      <c r="A87" s="81">
        <v>5000</v>
      </c>
      <c r="B87" s="85" t="s">
        <v>249</v>
      </c>
      <c r="C87" s="130">
        <v>5100</v>
      </c>
      <c r="D87" s="340" t="s">
        <v>250</v>
      </c>
      <c r="E87" s="341"/>
      <c r="F87" s="341"/>
      <c r="G87" s="341"/>
      <c r="H87" s="341"/>
      <c r="I87" s="341"/>
      <c r="J87" s="341"/>
      <c r="K87" s="341"/>
      <c r="L87" s="341"/>
      <c r="M87" s="341"/>
      <c r="N87" s="341"/>
      <c r="O87" s="341"/>
      <c r="P87" s="341"/>
      <c r="Q87" s="341"/>
      <c r="R87" s="342"/>
    </row>
    <row r="88" spans="1:18" ht="26.4" customHeight="1" x14ac:dyDescent="0.3">
      <c r="A88" s="108"/>
      <c r="B88" s="108"/>
      <c r="C88" s="72">
        <v>5151</v>
      </c>
      <c r="D88" s="345" t="s">
        <v>251</v>
      </c>
      <c r="E88" s="346"/>
      <c r="F88" s="347"/>
      <c r="G88" s="132" t="s">
        <v>263</v>
      </c>
      <c r="H88" s="113">
        <v>4500</v>
      </c>
      <c r="I88" s="118" t="s">
        <v>275</v>
      </c>
      <c r="J88" s="115" t="s">
        <v>270</v>
      </c>
      <c r="K88" s="89">
        <v>4500</v>
      </c>
      <c r="L88" s="118" t="s">
        <v>275</v>
      </c>
      <c r="M88" s="118" t="s">
        <v>271</v>
      </c>
      <c r="N88" s="89">
        <v>4500</v>
      </c>
      <c r="O88" s="118" t="s">
        <v>275</v>
      </c>
      <c r="P88" s="118" t="s">
        <v>272</v>
      </c>
      <c r="Q88" s="90">
        <v>4500</v>
      </c>
      <c r="R88" s="118" t="s">
        <v>275</v>
      </c>
    </row>
    <row r="89" spans="1:18" ht="33.6" customHeight="1" x14ac:dyDescent="0.3">
      <c r="A89" s="102"/>
      <c r="B89" s="102"/>
      <c r="C89" s="72"/>
      <c r="D89" s="327" t="s">
        <v>277</v>
      </c>
      <c r="E89" s="328"/>
      <c r="F89" s="328"/>
      <c r="G89" s="329"/>
      <c r="H89" s="99">
        <v>4500</v>
      </c>
      <c r="I89" s="348"/>
      <c r="J89" s="349"/>
      <c r="K89" s="128">
        <f>SUM(K88)</f>
        <v>4500</v>
      </c>
      <c r="L89" s="348"/>
      <c r="M89" s="349"/>
      <c r="N89" s="128">
        <v>4500</v>
      </c>
      <c r="O89" s="348"/>
      <c r="P89" s="349"/>
      <c r="Q89" s="129">
        <v>4500</v>
      </c>
      <c r="R89" s="125"/>
    </row>
    <row r="90" spans="1:18" x14ac:dyDescent="0.3">
      <c r="A90" s="72" t="s">
        <v>252</v>
      </c>
      <c r="B90" s="72"/>
      <c r="D90" s="68" t="s">
        <v>252</v>
      </c>
      <c r="E90" s="68"/>
      <c r="F90" s="68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86"/>
    </row>
    <row r="91" spans="1:18" x14ac:dyDescent="0.3">
      <c r="A91" s="72"/>
      <c r="B91" s="145"/>
      <c r="C91" s="146"/>
      <c r="D91" s="275" t="s">
        <v>285</v>
      </c>
      <c r="E91" s="275"/>
      <c r="F91" s="275"/>
      <c r="G91" s="275"/>
      <c r="H91" s="275"/>
      <c r="I91" s="275"/>
      <c r="J91" s="147"/>
      <c r="K91" s="147"/>
      <c r="L91" s="148"/>
      <c r="M91" s="68"/>
      <c r="N91" s="68"/>
      <c r="O91" s="68"/>
      <c r="P91" s="68"/>
      <c r="Q91" s="68"/>
      <c r="R91" s="68"/>
    </row>
    <row r="92" spans="1:18" ht="8.4" customHeight="1" x14ac:dyDescent="0.3">
      <c r="A92" s="144"/>
      <c r="B92" s="144"/>
      <c r="C92" s="77"/>
      <c r="D92" s="77"/>
      <c r="E92" s="77"/>
      <c r="F92" s="77"/>
      <c r="G92" s="77"/>
      <c r="H92" s="77"/>
      <c r="I92" s="77"/>
      <c r="J92" s="77"/>
      <c r="K92" s="77"/>
      <c r="L92" s="149"/>
    </row>
    <row r="93" spans="1:18" ht="13.8" customHeight="1" x14ac:dyDescent="0.3">
      <c r="A93" s="144"/>
      <c r="B93" s="144"/>
      <c r="C93" s="77"/>
      <c r="D93" s="77"/>
      <c r="E93" s="77"/>
      <c r="F93" s="77"/>
      <c r="G93" s="266" t="s">
        <v>278</v>
      </c>
      <c r="H93" s="266"/>
      <c r="I93" s="266"/>
      <c r="J93" s="77"/>
      <c r="K93" s="77"/>
      <c r="L93" s="149"/>
    </row>
    <row r="94" spans="1:18" x14ac:dyDescent="0.3">
      <c r="A94" s="144"/>
      <c r="B94" s="144"/>
      <c r="C94" s="77"/>
      <c r="D94" s="265" t="s">
        <v>260</v>
      </c>
      <c r="E94" s="265"/>
      <c r="F94" s="265"/>
      <c r="G94" s="143"/>
      <c r="H94" s="150" t="s">
        <v>283</v>
      </c>
      <c r="I94" s="150" t="s">
        <v>284</v>
      </c>
      <c r="J94" s="77"/>
      <c r="K94" s="77"/>
      <c r="L94" s="149"/>
    </row>
    <row r="95" spans="1:18" ht="8.4" customHeight="1" x14ac:dyDescent="0.3">
      <c r="A95" s="144"/>
      <c r="B95" s="144"/>
      <c r="C95" s="77"/>
      <c r="D95" s="77"/>
      <c r="E95" s="77"/>
      <c r="F95" s="77"/>
      <c r="G95" s="77"/>
      <c r="H95" s="77"/>
      <c r="I95" s="77"/>
      <c r="J95" s="77"/>
      <c r="K95" s="77"/>
      <c r="L95" s="149"/>
    </row>
    <row r="96" spans="1:18" ht="21" customHeight="1" x14ac:dyDescent="0.3">
      <c r="A96" s="144"/>
      <c r="B96" s="144"/>
      <c r="C96" s="77"/>
      <c r="D96" s="135" t="s">
        <v>279</v>
      </c>
      <c r="E96" s="136"/>
      <c r="F96" s="136"/>
      <c r="G96" s="140"/>
      <c r="H96" s="141">
        <v>1</v>
      </c>
      <c r="I96" s="142">
        <v>850000</v>
      </c>
      <c r="J96" s="77"/>
      <c r="K96" s="77"/>
      <c r="L96" s="149"/>
    </row>
    <row r="97" spans="1:12" ht="12.6" customHeight="1" x14ac:dyDescent="0.3">
      <c r="A97" s="144"/>
      <c r="B97" s="144"/>
      <c r="C97" s="77"/>
      <c r="D97" s="254" t="s">
        <v>280</v>
      </c>
      <c r="E97" s="255"/>
      <c r="F97" s="255"/>
      <c r="G97" s="138"/>
      <c r="H97" s="267">
        <v>850001</v>
      </c>
      <c r="I97" s="269">
        <v>2580000</v>
      </c>
      <c r="J97" s="77"/>
      <c r="K97" s="77"/>
      <c r="L97" s="149"/>
    </row>
    <row r="98" spans="1:12" ht="9.6" customHeight="1" x14ac:dyDescent="0.3">
      <c r="A98" s="144"/>
      <c r="B98" s="144"/>
      <c r="C98" s="77"/>
      <c r="D98" s="261"/>
      <c r="E98" s="262"/>
      <c r="F98" s="262"/>
      <c r="G98" s="138"/>
      <c r="H98" s="268"/>
      <c r="I98" s="270"/>
      <c r="J98" s="77"/>
      <c r="K98" s="77"/>
      <c r="L98" s="149"/>
    </row>
    <row r="99" spans="1:12" ht="4.2" customHeight="1" x14ac:dyDescent="0.3">
      <c r="A99" s="144"/>
      <c r="B99" s="144"/>
      <c r="C99" s="77"/>
      <c r="D99" s="263"/>
      <c r="E99" s="264"/>
      <c r="F99" s="264"/>
      <c r="G99" s="139"/>
      <c r="H99" s="137"/>
      <c r="I99" s="134"/>
      <c r="J99" s="77"/>
      <c r="K99" s="77"/>
      <c r="L99" s="149"/>
    </row>
    <row r="100" spans="1:12" ht="12" customHeight="1" x14ac:dyDescent="0.3">
      <c r="A100" s="144"/>
      <c r="B100" s="144"/>
      <c r="C100" s="77"/>
      <c r="D100" s="254" t="s">
        <v>281</v>
      </c>
      <c r="E100" s="255"/>
      <c r="F100" s="255"/>
      <c r="G100" s="151"/>
      <c r="H100" s="152">
        <v>2850001</v>
      </c>
      <c r="I100" s="153" t="s">
        <v>282</v>
      </c>
      <c r="J100" s="77"/>
      <c r="K100" s="77"/>
      <c r="L100" s="149"/>
    </row>
    <row r="101" spans="1:12" ht="36" customHeight="1" x14ac:dyDescent="0.3">
      <c r="A101" s="144"/>
      <c r="B101" s="256" t="s">
        <v>286</v>
      </c>
      <c r="C101" s="257"/>
      <c r="D101" s="257"/>
      <c r="E101" s="257"/>
      <c r="F101" s="257"/>
      <c r="G101" s="257"/>
      <c r="H101" s="257"/>
      <c r="I101" s="257"/>
      <c r="J101" s="257"/>
      <c r="K101" s="257"/>
      <c r="L101" s="258"/>
    </row>
    <row r="102" spans="1:12" x14ac:dyDescent="0.3">
      <c r="A102" s="77"/>
    </row>
    <row r="103" spans="1:12" x14ac:dyDescent="0.3">
      <c r="A103" s="77"/>
    </row>
    <row r="104" spans="1:12" x14ac:dyDescent="0.3">
      <c r="A104" s="77"/>
    </row>
    <row r="105" spans="1:12" x14ac:dyDescent="0.3">
      <c r="A105" s="77"/>
      <c r="D105" s="259" t="s">
        <v>287</v>
      </c>
      <c r="E105" s="259"/>
      <c r="F105" s="259"/>
      <c r="G105" s="259"/>
      <c r="I105" s="30"/>
      <c r="J105" s="30" t="s">
        <v>288</v>
      </c>
      <c r="K105" s="30"/>
    </row>
    <row r="106" spans="1:12" x14ac:dyDescent="0.3">
      <c r="A106" s="77"/>
    </row>
    <row r="107" spans="1:12" x14ac:dyDescent="0.3">
      <c r="A107" s="77"/>
    </row>
    <row r="108" spans="1:12" ht="15.6" customHeight="1" x14ac:dyDescent="0.3">
      <c r="A108" s="144"/>
      <c r="D108" s="259" t="s">
        <v>289</v>
      </c>
      <c r="E108" s="259"/>
      <c r="F108" s="259"/>
      <c r="G108" s="259"/>
      <c r="I108" s="260" t="s">
        <v>291</v>
      </c>
      <c r="J108" s="260"/>
      <c r="K108" s="260"/>
    </row>
    <row r="109" spans="1:12" x14ac:dyDescent="0.3">
      <c r="A109" s="144"/>
      <c r="D109" s="260" t="s">
        <v>290</v>
      </c>
      <c r="E109" s="260"/>
      <c r="F109" s="260"/>
      <c r="G109" s="260"/>
      <c r="I109" s="260" t="s">
        <v>292</v>
      </c>
      <c r="J109" s="260"/>
      <c r="K109" s="260"/>
    </row>
    <row r="110" spans="1:12" x14ac:dyDescent="0.3">
      <c r="A110" s="144"/>
    </row>
  </sheetData>
  <mergeCells count="107">
    <mergeCell ref="D89:G89"/>
    <mergeCell ref="D86:G86"/>
    <mergeCell ref="B79:C79"/>
    <mergeCell ref="D79:G79"/>
    <mergeCell ref="I79:J79"/>
    <mergeCell ref="D87:R87"/>
    <mergeCell ref="I86:J86"/>
    <mergeCell ref="D88:F88"/>
    <mergeCell ref="L86:M86"/>
    <mergeCell ref="O86:P86"/>
    <mergeCell ref="I89:J89"/>
    <mergeCell ref="L89:M89"/>
    <mergeCell ref="O89:P89"/>
    <mergeCell ref="L79:M79"/>
    <mergeCell ref="O79:P79"/>
    <mergeCell ref="D85:F85"/>
    <mergeCell ref="D6:F6"/>
    <mergeCell ref="D12:R12"/>
    <mergeCell ref="D48:R48"/>
    <mergeCell ref="D80:R80"/>
    <mergeCell ref="D84:F84"/>
    <mergeCell ref="D83:F83"/>
    <mergeCell ref="D81:F81"/>
    <mergeCell ref="D82:F82"/>
    <mergeCell ref="D77:F77"/>
    <mergeCell ref="D75:F75"/>
    <mergeCell ref="D76:F76"/>
    <mergeCell ref="D78:F78"/>
    <mergeCell ref="D74:F74"/>
    <mergeCell ref="D68:F68"/>
    <mergeCell ref="D66:F66"/>
    <mergeCell ref="D67:F67"/>
    <mergeCell ref="D65:F65"/>
    <mergeCell ref="D63:F63"/>
    <mergeCell ref="D64:F64"/>
    <mergeCell ref="D72:F72"/>
    <mergeCell ref="D73:F73"/>
    <mergeCell ref="D71:F71"/>
    <mergeCell ref="D70:F70"/>
    <mergeCell ref="D69:F69"/>
    <mergeCell ref="D57:F57"/>
    <mergeCell ref="D56:F56"/>
    <mergeCell ref="D55:F55"/>
    <mergeCell ref="D54:F54"/>
    <mergeCell ref="D53:F53"/>
    <mergeCell ref="D62:F62"/>
    <mergeCell ref="D61:F61"/>
    <mergeCell ref="D60:F60"/>
    <mergeCell ref="D58:F58"/>
    <mergeCell ref="D59:F59"/>
    <mergeCell ref="D46:F46"/>
    <mergeCell ref="D45:F45"/>
    <mergeCell ref="D44:F44"/>
    <mergeCell ref="D42:F42"/>
    <mergeCell ref="D43:F43"/>
    <mergeCell ref="D52:F52"/>
    <mergeCell ref="D51:F51"/>
    <mergeCell ref="D50:F50"/>
    <mergeCell ref="D49:F49"/>
    <mergeCell ref="D47:F47"/>
    <mergeCell ref="D28:F28"/>
    <mergeCell ref="D27:F27"/>
    <mergeCell ref="D26:F26"/>
    <mergeCell ref="D34:F34"/>
    <mergeCell ref="D35:F35"/>
    <mergeCell ref="D33:F33"/>
    <mergeCell ref="D32:F32"/>
    <mergeCell ref="D31:F31"/>
    <mergeCell ref="D41:F41"/>
    <mergeCell ref="D39:F39"/>
    <mergeCell ref="D40:F40"/>
    <mergeCell ref="D38:F38"/>
    <mergeCell ref="D36:F36"/>
    <mergeCell ref="D37:F37"/>
    <mergeCell ref="G93:I93"/>
    <mergeCell ref="H97:H98"/>
    <mergeCell ref="I97:I98"/>
    <mergeCell ref="D7:F7"/>
    <mergeCell ref="D8:F8"/>
    <mergeCell ref="D91:I91"/>
    <mergeCell ref="D15:F15"/>
    <mergeCell ref="D14:F14"/>
    <mergeCell ref="D13:F13"/>
    <mergeCell ref="D11:F11"/>
    <mergeCell ref="D9:F9"/>
    <mergeCell ref="D10:F10"/>
    <mergeCell ref="D20:F20"/>
    <mergeCell ref="D19:F19"/>
    <mergeCell ref="D18:F18"/>
    <mergeCell ref="D17:F17"/>
    <mergeCell ref="D16:F16"/>
    <mergeCell ref="D25:F25"/>
    <mergeCell ref="D24:F24"/>
    <mergeCell ref="D23:F23"/>
    <mergeCell ref="D21:F21"/>
    <mergeCell ref="D22:F22"/>
    <mergeCell ref="D30:F30"/>
    <mergeCell ref="D29:F29"/>
    <mergeCell ref="D100:F100"/>
    <mergeCell ref="B101:L101"/>
    <mergeCell ref="D105:G105"/>
    <mergeCell ref="D108:G108"/>
    <mergeCell ref="D109:G109"/>
    <mergeCell ref="I108:K108"/>
    <mergeCell ref="I109:K109"/>
    <mergeCell ref="D97:F99"/>
    <mergeCell ref="D94:F94"/>
  </mergeCells>
  <pageMargins left="0.7" right="0.7" top="0.75" bottom="0.75" header="0.3" footer="0.3"/>
  <pageSetup scale="52" fitToHeight="0" orientation="landscape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F8" sqref="F8"/>
    </sheetView>
  </sheetViews>
  <sheetFormatPr baseColWidth="10" defaultRowHeight="14.4" x14ac:dyDescent="0.3"/>
  <cols>
    <col min="7" max="7" width="16.33203125" customWidth="1"/>
  </cols>
  <sheetData>
    <row r="1" spans="1:7" x14ac:dyDescent="0.3">
      <c r="A1">
        <v>32000000</v>
      </c>
    </row>
    <row r="2" spans="1:7" x14ac:dyDescent="0.3">
      <c r="A2">
        <v>70000</v>
      </c>
    </row>
    <row r="3" spans="1:7" x14ac:dyDescent="0.3">
      <c r="A3">
        <v>60333317</v>
      </c>
    </row>
    <row r="4" spans="1:7" x14ac:dyDescent="0.3">
      <c r="A4">
        <f>SUM(A1:A3)</f>
        <v>92403317</v>
      </c>
      <c r="F4" s="88">
        <v>876072.12</v>
      </c>
      <c r="G4" s="29">
        <f>F4*4</f>
        <v>3504288.48</v>
      </c>
    </row>
    <row r="5" spans="1:7" x14ac:dyDescent="0.3">
      <c r="E5">
        <v>3504288.46</v>
      </c>
    </row>
    <row r="7" spans="1:7" x14ac:dyDescent="0.3">
      <c r="E7">
        <f>E5/4</f>
        <v>876072.11499999999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2021</vt:lpstr>
      <vt:lpstr>Hoja2</vt:lpstr>
      <vt:lpstr>Hoja1</vt:lpstr>
      <vt:lpstr>Hoja3</vt:lpstr>
      <vt:lpstr>'2021'!Área_de_impresión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DIF</dc:creator>
  <cp:lastModifiedBy>DIF HECELCHAKAN</cp:lastModifiedBy>
  <cp:lastPrinted>2024-04-25T00:31:55Z</cp:lastPrinted>
  <dcterms:created xsi:type="dcterms:W3CDTF">2021-02-18T19:17:28Z</dcterms:created>
  <dcterms:modified xsi:type="dcterms:W3CDTF">2024-04-25T00:32:24Z</dcterms:modified>
</cp:coreProperties>
</file>