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 HECELCHAKAN\Desktop\1ER TRIMESTRE 2024\"/>
    </mc:Choice>
  </mc:AlternateContent>
  <bookViews>
    <workbookView xWindow="-120" yWindow="-120" windowWidth="20736" windowHeight="11160"/>
  </bookViews>
  <sheets>
    <sheet name="BIENES MUEBLES 2021" sheetId="2" r:id="rId1"/>
    <sheet name="Hoja1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1" i="2" l="1"/>
  <c r="F170" i="2" l="1"/>
  <c r="C35" i="3" l="1"/>
  <c r="Q32" i="3"/>
  <c r="H31" i="3"/>
  <c r="J35" i="3"/>
  <c r="F39" i="3"/>
  <c r="L41" i="3" l="1"/>
  <c r="D32" i="3"/>
  <c r="B32" i="3"/>
  <c r="I38" i="3"/>
  <c r="O37" i="3"/>
  <c r="M9" i="3"/>
  <c r="J20" i="3"/>
  <c r="M22" i="3" l="1"/>
  <c r="N22" i="3"/>
  <c r="N19" i="3"/>
  <c r="L19" i="3"/>
  <c r="G22" i="3"/>
  <c r="H23" i="3"/>
  <c r="F24" i="3"/>
  <c r="G23" i="3"/>
  <c r="F22" i="3"/>
  <c r="E23" i="3"/>
  <c r="H13" i="3"/>
  <c r="J13" i="3"/>
  <c r="G9" i="3"/>
  <c r="C6" i="3" l="1"/>
  <c r="A17" i="3"/>
  <c r="F174" i="2" l="1"/>
  <c r="F173" i="2"/>
  <c r="F172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</calcChain>
</file>

<file path=xl/sharedStrings.xml><?xml version="1.0" encoding="utf-8"?>
<sst xmlns="http://schemas.openxmlformats.org/spreadsheetml/2006/main" count="397" uniqueCount="188">
  <si>
    <t>ESCRITORIO DE MADERA Y PATAS DE METAL</t>
  </si>
  <si>
    <t>SILLA GIRATORIA</t>
  </si>
  <si>
    <t>SILLA GIRATORIA ACOJINADA DE TELA C/RUEDAS</t>
  </si>
  <si>
    <t>INFANTOMETRO</t>
  </si>
  <si>
    <t>ESCRITORIO RECTANGULAR DE MADERA</t>
  </si>
  <si>
    <t>ANAQUEL DE METAL CON 7 PELDAÑOS</t>
  </si>
  <si>
    <t>MESA BAJA RECTANGULAR DE MADERA</t>
  </si>
  <si>
    <t>SILLA DE HULE CON CODERA ACOJINADA</t>
  </si>
  <si>
    <t>ESCRITORIO PARA COMPUTADORA DE VIDRIO</t>
  </si>
  <si>
    <t>SILLA SECRETARIAL DE CUERO, CODERAS Y RESPALDO ALTO</t>
  </si>
  <si>
    <t>SILLA ACOJINADA DE TELA C/CODERAS Y RESPALDO ALTO</t>
  </si>
  <si>
    <t>LOKERS DE METAL C/4 COMPARTIMENTOS C/CERRADURAS</t>
  </si>
  <si>
    <t>SILLA DE PLASTICO SIN CODERA</t>
  </si>
  <si>
    <t>ESCRITORIO DE METAL C/CABEZAL DE MADERA 5 CAJONES</t>
  </si>
  <si>
    <t>LOKERS DE 4 COMPARTIMENTOS</t>
  </si>
  <si>
    <t>GABINETE DE METAL CON 3 COMPARTIMENTOS</t>
  </si>
  <si>
    <t>GABINETE DE METAL CON 4 COMPARTIMENTOS</t>
  </si>
  <si>
    <t>ESCALERA DE ALUMINIO DE EXTENCION</t>
  </si>
  <si>
    <t>VENTILADOR DE PEDESTAL BLANCO</t>
  </si>
  <si>
    <t>MESA RECTANG BLANCA DE 4 PATAS PLAGABLES</t>
  </si>
  <si>
    <t>ESCRITORIO DE MADERA C/PATAS DE METAL GRIS 2 CAJONES</t>
  </si>
  <si>
    <t>SILLA GIRATORIA C/RUEDAS C/FORRO DE TELA</t>
  </si>
  <si>
    <t>SILLA FORRO C/PATAS METAL COLOR NEGRO</t>
  </si>
  <si>
    <t>SILLA C/CODERAS ACOJINADA DE TELA NEGRO</t>
  </si>
  <si>
    <t>SILLA GIRATORIA C/RUEDAS C/FORRO COLOR VINO</t>
  </si>
  <si>
    <t>SILLAS S/CODERA ACOJINADA DE COLOR NEGRO</t>
  </si>
  <si>
    <t>MESA RECTANG MADERA C/PATAS METAL</t>
  </si>
  <si>
    <t>ARCHIVERO C/4 GAVETAS METAL COLOR GRIS</t>
  </si>
  <si>
    <t>ESCRITORIO GRANDE DE MADERA S/CAJONES</t>
  </si>
  <si>
    <t>CAJA METAL P/GUARDAR DINERO COLOR GRIS</t>
  </si>
  <si>
    <t>VENTILADOR DE PARED</t>
  </si>
  <si>
    <t>ESCRITORIO DE MADERA CON PATAS DE METAL</t>
  </si>
  <si>
    <t>DISPENSARIO MEDICO DE METAL DE 2 PUERTAS</t>
  </si>
  <si>
    <t>ESCRITORIO DE MADERA Y  METAL C/5 CAJONES</t>
  </si>
  <si>
    <t>D) REGULADOR DE VOLTAJE</t>
  </si>
  <si>
    <t>ANAQUEL DOBLE DE METAL C/7 PELDAÑOS</t>
  </si>
  <si>
    <t>ANAQUEL INDIVIDUAL DE METAL C/7 PELDAÑOS</t>
  </si>
  <si>
    <t>VENTILADOR</t>
  </si>
  <si>
    <t>REGULADOR</t>
  </si>
  <si>
    <t>ESCRITORIO GRANDE 4 CAJONES GRDS.</t>
  </si>
  <si>
    <t>ESCRITORIO DE METAL DE 5 CAJONES</t>
  </si>
  <si>
    <t>MESA DE APOYO PARA OFICINA, METAL Y MADERA</t>
  </si>
  <si>
    <t>ARCHIVERO METALICO DE 3 CAJONES</t>
  </si>
  <si>
    <t>MESA DE APOYO PARA OFICINA METAL CON MADERA</t>
  </si>
  <si>
    <t>VENTILADOR DE PEDESTAL</t>
  </si>
  <si>
    <t xml:space="preserve">SILLA DE OFICINA CON FORRO DE CUERO SINTETICO </t>
  </si>
  <si>
    <t>MESA RECTANGULAR DE PLASTICO PLEGABLE</t>
  </si>
  <si>
    <t>SILLAS DE PLASTICO</t>
  </si>
  <si>
    <t>SILLAS DE METAL PLEGABLES CHICAS</t>
  </si>
  <si>
    <t>MESA CHICA DE MADERA BASE DE METAL</t>
  </si>
  <si>
    <t>MESA DE MADERA GRANDE</t>
  </si>
  <si>
    <t>ARCHIVERO DE METAL 4 DE CAJONES</t>
  </si>
  <si>
    <t>ARCHIVERO DE MATERIAL PRENSADO DE 4 CAJONES</t>
  </si>
  <si>
    <t>ESCRITORIO DE METAL DE 2 CAJONES</t>
  </si>
  <si>
    <t>MAQUINA DE ESCRIBIR ELECTRICA</t>
  </si>
  <si>
    <t>MESA DE MADERA Y METAL</t>
  </si>
  <si>
    <t>EXTENCION</t>
  </si>
  <si>
    <t>MAQUINA DE ESCRIBIR</t>
  </si>
  <si>
    <t>SILLA ACOJINADA CON FORRO DE NYLON</t>
  </si>
  <si>
    <t>MESA PEQUEÑA RECTANGULAR</t>
  </si>
  <si>
    <t>SILLA ACOJINADA DE NYLON</t>
  </si>
  <si>
    <t>ESCRITORIO GDE. DE METAL CON 2 CAJONES</t>
  </si>
  <si>
    <t>VENTILADOR  PEDESTAL</t>
  </si>
  <si>
    <t>MADERA Y DISEÑOS</t>
  </si>
  <si>
    <t>JUEGO DE SALA</t>
  </si>
  <si>
    <t>ESCRITORIO</t>
  </si>
  <si>
    <t xml:space="preserve">REJAS </t>
  </si>
  <si>
    <t>SILLAS</t>
  </si>
  <si>
    <t>MESAS DE METAL</t>
  </si>
  <si>
    <t>MESAS</t>
  </si>
  <si>
    <t>LAVADORA BLANCA</t>
  </si>
  <si>
    <t>MESAS LARGAS</t>
  </si>
  <si>
    <t>AIRE ACONDICIONADO</t>
  </si>
  <si>
    <t xml:space="preserve">VENTILADOR </t>
  </si>
  <si>
    <t>CLIMA</t>
  </si>
  <si>
    <t>SILLAS DE MADERA</t>
  </si>
  <si>
    <t>VENTILADOR DE TECHO</t>
  </si>
  <si>
    <t>ESCRITORIO OPERATIVO WENGUE</t>
  </si>
  <si>
    <t>IMPRESORA</t>
  </si>
  <si>
    <t>NOTEBOOK</t>
  </si>
  <si>
    <t>LAPTOP</t>
  </si>
  <si>
    <t>A)CPU ENSAMBLADO PENTIUM 04</t>
  </si>
  <si>
    <t>C)TECLADO</t>
  </si>
  <si>
    <t>MODEM</t>
  </si>
  <si>
    <t>COMPUTADORA CON CPU INTEGRADO</t>
  </si>
  <si>
    <t>MOUSE</t>
  </si>
  <si>
    <t>TECLADO</t>
  </si>
  <si>
    <t>D)REGULADOR DE VOLTAJE</t>
  </si>
  <si>
    <t>I)REGULADOR DE VOLTAJE</t>
  </si>
  <si>
    <t>TECLADO DE COLOR NEGRO</t>
  </si>
  <si>
    <t>MOUSE PEQUEÑO COLOR NEGRO</t>
  </si>
  <si>
    <t>IMPRESORA MULTIF D110</t>
  </si>
  <si>
    <t>IMPRESORA EN BLANCO Y NEGRO</t>
  </si>
  <si>
    <t>MONITOR LCD PANTALLA PLANA</t>
  </si>
  <si>
    <t>ESTUCHE C/BAUMANOMETRO HERGON Y ESTETOSCOPIO</t>
  </si>
  <si>
    <t>SILLA DE RUEDA INFANTIL P/PARALISIS CEREBRAL</t>
  </si>
  <si>
    <t>MULETAS</t>
  </si>
  <si>
    <t>A) CPU</t>
  </si>
  <si>
    <t>TECLADO DE OFICINA</t>
  </si>
  <si>
    <t>E) MUEBLE PARA COMPUTADORA</t>
  </si>
  <si>
    <t>A)CPU</t>
  </si>
  <si>
    <t>MONITOR</t>
  </si>
  <si>
    <t>CPU</t>
  </si>
  <si>
    <t xml:space="preserve">TECLADO </t>
  </si>
  <si>
    <t>COMPUTADORA ENSAMBLADA</t>
  </si>
  <si>
    <t>LAPTOP HP-15 DA0016 NS-CND83285RNA</t>
  </si>
  <si>
    <t>MULTIFUNCIONAL TINTA CONTINUA MFC IMPMTB850</t>
  </si>
  <si>
    <t>NICOLE SALA MODULAR</t>
  </si>
  <si>
    <t>SALA MODULAR MYSTIC II</t>
  </si>
  <si>
    <t>VIDEO CAMARA</t>
  </si>
  <si>
    <t>ESTUFA PISO WHIRPOOL 30 INOXIDABLE</t>
  </si>
  <si>
    <t>CASCO DE EQUITACION</t>
  </si>
  <si>
    <t>CINTURON PARA ENSILLAR</t>
  </si>
  <si>
    <t>MANTILLA DE MADERA EQUINO TERAPIA</t>
  </si>
  <si>
    <t>LOCKER</t>
  </si>
  <si>
    <t>PELOTA 95</t>
  </si>
  <si>
    <t>PELOTA 85</t>
  </si>
  <si>
    <t>PELOTAS 75</t>
  </si>
  <si>
    <t>PELOTA 65</t>
  </si>
  <si>
    <t>PELOTA 55</t>
  </si>
  <si>
    <t>BOILER</t>
  </si>
  <si>
    <t>SILLA PARA TINA DE REMOLINOS METAL</t>
  </si>
  <si>
    <t>SILLA PARA FLUIDOTERAPIA</t>
  </si>
  <si>
    <t>SILLA PARA TINA DE REMOLINOS MADERA</t>
  </si>
  <si>
    <t>CORTINA PLEGABLE</t>
  </si>
  <si>
    <t>ESPEJO FACIAL</t>
  </si>
  <si>
    <t>CAMIONETA RANGER</t>
  </si>
  <si>
    <t>CONO DE SEGURIDAD</t>
  </si>
  <si>
    <t>SUMA TOTAL</t>
  </si>
  <si>
    <t>NUMERO DE INVENTARIO</t>
  </si>
  <si>
    <t xml:space="preserve">DESCRIPCION </t>
  </si>
  <si>
    <t>CANTIDAD</t>
  </si>
  <si>
    <t>COSTO UNITARIO</t>
  </si>
  <si>
    <t>UNIDAD DE MEDIDA</t>
  </si>
  <si>
    <t>MONTO</t>
  </si>
  <si>
    <t>PIEZA</t>
  </si>
  <si>
    <t>MULTIFUNCIONAL EPSON ECOTANK L575</t>
  </si>
  <si>
    <t>MULTIFUNCIONAL EPSON ECOTANK L5190</t>
  </si>
  <si>
    <t>IMPRESORA MULTIFUNCIONAL EPSON L3110 (C11CG87301)</t>
  </si>
  <si>
    <t xml:space="preserve">IMPRESORA MULTIFUNCIONAL EPSON L3110 </t>
  </si>
  <si>
    <t>LAPTOP LENOVO S145-14iiil (SERIE SPF1ARY05)</t>
  </si>
  <si>
    <t>SISTEMA MUNICIPAL PARA EL DESARROLLO DE LA FAMILIA DE HECELCHAKAN</t>
  </si>
  <si>
    <t>LIBRO DE INVENTARIO DE BIENES MUEBLES</t>
  </si>
  <si>
    <t>CIFRAS EN PESOS Y CENTAVOS</t>
  </si>
  <si>
    <t>LAPTOP LENOVO IP 3 (SERIE SPF360YF0)</t>
  </si>
  <si>
    <t>LICENCIA SOFTWARE</t>
  </si>
  <si>
    <t>5111000002-12</t>
  </si>
  <si>
    <t>adulto mayor</t>
  </si>
  <si>
    <t>5111000002-13</t>
  </si>
  <si>
    <t>5111000002-11</t>
  </si>
  <si>
    <t>administración</t>
  </si>
  <si>
    <t>5111000002-10</t>
  </si>
  <si>
    <t>planeación</t>
  </si>
  <si>
    <t>5111000002-3</t>
  </si>
  <si>
    <t>5111000002-7</t>
  </si>
  <si>
    <t>procuradoria</t>
  </si>
  <si>
    <t>5111000002-8</t>
  </si>
  <si>
    <t>5111000002-9</t>
  </si>
  <si>
    <t xml:space="preserve">procuradoria </t>
  </si>
  <si>
    <t>51110000026-3</t>
  </si>
  <si>
    <t>511100027-8</t>
  </si>
  <si>
    <t>Recepción</t>
  </si>
  <si>
    <t>5111000027-1</t>
  </si>
  <si>
    <t>5111000027-2</t>
  </si>
  <si>
    <t>dirección</t>
  </si>
  <si>
    <t>5111000027-3</t>
  </si>
  <si>
    <t>5111000027-4</t>
  </si>
  <si>
    <t>511100027-11</t>
  </si>
  <si>
    <t>trabajo social</t>
  </si>
  <si>
    <t>5111000027-8</t>
  </si>
  <si>
    <t>desarrollo comunitario</t>
  </si>
  <si>
    <t>5111000027-9</t>
  </si>
  <si>
    <t>prodifdna</t>
  </si>
  <si>
    <t>511100024-10</t>
  </si>
  <si>
    <t>51111000027-5</t>
  </si>
  <si>
    <t>5111000027-7</t>
  </si>
  <si>
    <t>espacios de alimentación</t>
  </si>
  <si>
    <t>5111000027-12</t>
  </si>
  <si>
    <t>planeacion</t>
  </si>
  <si>
    <t>5111000063-15</t>
  </si>
  <si>
    <t>psicología</t>
  </si>
  <si>
    <t>5151000066-6</t>
  </si>
  <si>
    <t>MICROCOMPUTADORA LAPTOP</t>
  </si>
  <si>
    <t>2931000001-1</t>
  </si>
  <si>
    <t>SILLA Y TELEFONO</t>
  </si>
  <si>
    <t>.</t>
  </si>
  <si>
    <t>Felipe</t>
  </si>
  <si>
    <t xml:space="preserve">                                                           AL 31 DE MARZO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</si>
</sst>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44" fontId="2" fillId="0" borderId="0" xfId="0" applyNumberFormat="1" applyFont="1" applyBorder="1" applyAlignment="1">
      <alignment horizontal="center"/>
    </xf>
    <xf numFmtId="44" fontId="2" fillId="0" borderId="0" xfId="0" applyNumberFormat="1" applyFont="1" applyBorder="1"/>
    <xf numFmtId="44" fontId="2" fillId="0" borderId="0" xfId="0" applyNumberFormat="1" applyFont="1" applyBorder="1" applyAlignment="1"/>
    <xf numFmtId="44" fontId="2" fillId="0" borderId="0" xfId="0" applyNumberFormat="1" applyFont="1" applyBorder="1" applyAlignment="1">
      <alignment horizontal="right" vertical="center"/>
    </xf>
    <xf numFmtId="44" fontId="2" fillId="0" borderId="0" xfId="0" applyNumberFormat="1" applyFont="1" applyBorder="1" applyAlignment="1">
      <alignment horizontal="center" wrapText="1"/>
    </xf>
    <xf numFmtId="44" fontId="2" fillId="0" borderId="0" xfId="0" applyNumberFormat="1" applyFont="1" applyFill="1" applyBorder="1"/>
    <xf numFmtId="44" fontId="3" fillId="0" borderId="0" xfId="0" applyNumberFormat="1" applyFont="1" applyFill="1" applyBorder="1"/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/>
    <xf numFmtId="44" fontId="2" fillId="0" borderId="0" xfId="0" applyNumberFormat="1" applyFont="1" applyFill="1" applyBorder="1" applyAlignment="1">
      <alignment horizontal="center"/>
    </xf>
    <xf numFmtId="44" fontId="2" fillId="0" borderId="0" xfId="0" applyNumberFormat="1" applyFont="1" applyFill="1" applyBorder="1" applyAlignment="1"/>
    <xf numFmtId="44" fontId="4" fillId="0" borderId="0" xfId="0" applyNumberFormat="1" applyFont="1" applyFill="1" applyBorder="1"/>
    <xf numFmtId="44" fontId="2" fillId="0" borderId="0" xfId="0" applyNumberFormat="1" applyFont="1" applyFill="1" applyBorder="1" applyAlignment="1">
      <alignment horizontal="right" vertical="center"/>
    </xf>
    <xf numFmtId="44" fontId="2" fillId="0" borderId="0" xfId="0" applyNumberFormat="1" applyFont="1" applyFill="1" applyBorder="1" applyAlignment="1">
      <alignment horizontal="center" wrapText="1"/>
    </xf>
    <xf numFmtId="0" fontId="9" fillId="3" borderId="0" xfId="1" applyNumberFormat="1" applyFont="1" applyFill="1" applyBorder="1" applyAlignment="1" applyProtection="1">
      <alignment horizontal="center" vertical="center"/>
    </xf>
    <xf numFmtId="0" fontId="9" fillId="3" borderId="13" xfId="1" applyNumberFormat="1" applyFont="1" applyFill="1" applyBorder="1" applyAlignment="1" applyProtection="1">
      <alignment horizontal="center" vertical="center"/>
    </xf>
    <xf numFmtId="0" fontId="9" fillId="3" borderId="14" xfId="1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wrapText="1"/>
    </xf>
    <xf numFmtId="0" fontId="1" fillId="2" borderId="4" xfId="0" applyNumberFormat="1" applyFont="1" applyFill="1" applyBorder="1" applyAlignment="1">
      <alignment horizontal="center" wrapText="1"/>
    </xf>
    <xf numFmtId="0" fontId="0" fillId="0" borderId="0" xfId="0" applyNumberFormat="1" applyAlignment="1">
      <alignment wrapText="1"/>
    </xf>
    <xf numFmtId="44" fontId="2" fillId="4" borderId="0" xfId="0" applyNumberFormat="1" applyFont="1" applyFill="1" applyBorder="1" applyAlignment="1">
      <alignment horizontal="center"/>
    </xf>
    <xf numFmtId="0" fontId="0" fillId="4" borderId="0" xfId="0" applyFill="1"/>
    <xf numFmtId="0" fontId="0" fillId="4" borderId="0" xfId="0" applyFill="1" applyAlignment="1"/>
    <xf numFmtId="44" fontId="2" fillId="4" borderId="0" xfId="0" applyNumberFormat="1" applyFont="1" applyFill="1" applyBorder="1"/>
    <xf numFmtId="8" fontId="0" fillId="0" borderId="0" xfId="0" applyNumberFormat="1"/>
    <xf numFmtId="8" fontId="11" fillId="0" borderId="18" xfId="0" applyNumberFormat="1" applyFont="1" applyBorder="1" applyAlignment="1">
      <alignment horizontal="right" vertical="center" wrapText="1"/>
    </xf>
    <xf numFmtId="8" fontId="11" fillId="0" borderId="19" xfId="0" applyNumberFormat="1" applyFont="1" applyBorder="1" applyAlignment="1">
      <alignment horizontal="right" vertical="center" wrapText="1"/>
    </xf>
    <xf numFmtId="8" fontId="12" fillId="0" borderId="19" xfId="0" applyNumberFormat="1" applyFont="1" applyBorder="1" applyAlignment="1">
      <alignment horizontal="right" vertical="center" wrapText="1"/>
    </xf>
    <xf numFmtId="4" fontId="11" fillId="0" borderId="19" xfId="0" applyNumberFormat="1" applyFont="1" applyBorder="1" applyAlignment="1">
      <alignment horizontal="right" vertical="center" wrapText="1"/>
    </xf>
    <xf numFmtId="0" fontId="11" fillId="0" borderId="19" xfId="0" applyFont="1" applyBorder="1" applyAlignment="1">
      <alignment horizontal="right" vertical="center" wrapText="1"/>
    </xf>
    <xf numFmtId="3" fontId="11" fillId="0" borderId="19" xfId="0" applyNumberFormat="1" applyFont="1" applyBorder="1" applyAlignment="1">
      <alignment horizontal="right" vertical="center" wrapText="1"/>
    </xf>
    <xf numFmtId="0" fontId="2" fillId="5" borderId="5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/>
    </xf>
    <xf numFmtId="44" fontId="2" fillId="5" borderId="1" xfId="0" applyNumberFormat="1" applyFont="1" applyFill="1" applyBorder="1" applyAlignment="1">
      <alignment horizontal="right" vertical="center" wrapText="1"/>
    </xf>
    <xf numFmtId="44" fontId="2" fillId="5" borderId="6" xfId="0" applyNumberFormat="1" applyFont="1" applyFill="1" applyBorder="1" applyAlignment="1">
      <alignment horizontal="right" vertical="center" wrapText="1"/>
    </xf>
    <xf numFmtId="44" fontId="2" fillId="5" borderId="1" xfId="0" applyNumberFormat="1" applyFont="1" applyFill="1" applyBorder="1" applyAlignment="1">
      <alignment horizontal="right" vertical="center"/>
    </xf>
    <xf numFmtId="44" fontId="2" fillId="5" borderId="6" xfId="0" applyNumberFormat="1" applyFont="1" applyFill="1" applyBorder="1" applyAlignment="1">
      <alignment horizontal="right" vertical="center"/>
    </xf>
    <xf numFmtId="44" fontId="2" fillId="5" borderId="1" xfId="0" applyNumberFormat="1" applyFont="1" applyFill="1" applyBorder="1" applyAlignment="1">
      <alignment horizontal="center"/>
    </xf>
    <xf numFmtId="44" fontId="2" fillId="5" borderId="6" xfId="0" applyNumberFormat="1" applyFont="1" applyFill="1" applyBorder="1" applyAlignment="1">
      <alignment horizontal="center"/>
    </xf>
    <xf numFmtId="44" fontId="2" fillId="5" borderId="1" xfId="0" applyNumberFormat="1" applyFont="1" applyFill="1" applyBorder="1" applyAlignment="1">
      <alignment horizontal="right"/>
    </xf>
    <xf numFmtId="164" fontId="2" fillId="5" borderId="1" xfId="0" applyNumberFormat="1" applyFont="1" applyFill="1" applyBorder="1" applyAlignment="1">
      <alignment horizontal="left" vertical="center"/>
    </xf>
    <xf numFmtId="0" fontId="7" fillId="5" borderId="5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left" vertical="center"/>
    </xf>
    <xf numFmtId="0" fontId="2" fillId="5" borderId="5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left" vertical="center"/>
    </xf>
    <xf numFmtId="44" fontId="5" fillId="5" borderId="1" xfId="0" applyNumberFormat="1" applyFont="1" applyFill="1" applyBorder="1" applyAlignment="1">
      <alignment horizontal="center"/>
    </xf>
    <xf numFmtId="44" fontId="5" fillId="5" borderId="6" xfId="0" applyNumberFormat="1" applyFont="1" applyFill="1" applyBorder="1" applyAlignment="1">
      <alignment horizontal="center"/>
    </xf>
    <xf numFmtId="44" fontId="6" fillId="5" borderId="1" xfId="0" applyNumberFormat="1" applyFont="1" applyFill="1" applyBorder="1" applyAlignment="1"/>
    <xf numFmtId="44" fontId="6" fillId="5" borderId="6" xfId="0" applyNumberFormat="1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44" fontId="10" fillId="5" borderId="1" xfId="0" applyNumberFormat="1" applyFont="1" applyFill="1" applyBorder="1" applyAlignment="1"/>
    <xf numFmtId="44" fontId="10" fillId="5" borderId="6" xfId="0" applyNumberFormat="1" applyFont="1" applyFill="1" applyBorder="1" applyAlignment="1">
      <alignment horizontal="center"/>
    </xf>
    <xf numFmtId="44" fontId="10" fillId="5" borderId="1" xfId="0" applyNumberFormat="1" applyFont="1" applyFill="1" applyBorder="1" applyAlignment="1">
      <alignment horizontal="right"/>
    </xf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left" vertical="center"/>
    </xf>
    <xf numFmtId="0" fontId="2" fillId="5" borderId="8" xfId="0" applyFont="1" applyFill="1" applyBorder="1" applyAlignment="1">
      <alignment horizontal="left"/>
    </xf>
    <xf numFmtId="44" fontId="2" fillId="5" borderId="8" xfId="0" applyNumberFormat="1" applyFont="1" applyFill="1" applyBorder="1" applyAlignment="1">
      <alignment horizontal="center"/>
    </xf>
    <xf numFmtId="44" fontId="2" fillId="5" borderId="9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44" fontId="2" fillId="0" borderId="6" xfId="0" applyNumberFormat="1" applyFont="1" applyFill="1" applyBorder="1" applyAlignment="1">
      <alignment horizontal="center"/>
    </xf>
    <xf numFmtId="44" fontId="2" fillId="0" borderId="1" xfId="0" applyNumberFormat="1" applyFont="1" applyFill="1" applyBorder="1" applyAlignment="1"/>
    <xf numFmtId="0" fontId="2" fillId="0" borderId="1" xfId="0" applyNumberFormat="1" applyFont="1" applyFill="1" applyBorder="1" applyAlignment="1">
      <alignment horizontal="right"/>
    </xf>
    <xf numFmtId="0" fontId="10" fillId="0" borderId="5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vertical="center"/>
    </xf>
    <xf numFmtId="44" fontId="10" fillId="0" borderId="6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44" fontId="10" fillId="0" borderId="1" xfId="0" applyNumberFormat="1" applyFont="1" applyFill="1" applyBorder="1" applyAlignment="1">
      <alignment horizontal="right"/>
    </xf>
    <xf numFmtId="0" fontId="9" fillId="3" borderId="10" xfId="1" applyNumberFormat="1" applyFont="1" applyFill="1" applyBorder="1" applyAlignment="1" applyProtection="1">
      <alignment horizontal="center" vertical="center"/>
      <protection locked="0"/>
    </xf>
    <xf numFmtId="0" fontId="9" fillId="3" borderId="11" xfId="1" applyNumberFormat="1" applyFont="1" applyFill="1" applyBorder="1" applyAlignment="1" applyProtection="1">
      <alignment horizontal="center" vertical="center"/>
      <protection locked="0"/>
    </xf>
    <xf numFmtId="0" fontId="9" fillId="3" borderId="12" xfId="1" applyNumberFormat="1" applyFont="1" applyFill="1" applyBorder="1" applyAlignment="1" applyProtection="1">
      <alignment horizontal="center" vertical="center"/>
      <protection locked="0"/>
    </xf>
    <xf numFmtId="0" fontId="9" fillId="3" borderId="13" xfId="1" applyNumberFormat="1" applyFont="1" applyFill="1" applyBorder="1" applyAlignment="1" applyProtection="1">
      <alignment horizontal="center" vertical="center"/>
    </xf>
    <xf numFmtId="0" fontId="9" fillId="3" borderId="0" xfId="1" applyNumberFormat="1" applyFont="1" applyFill="1" applyBorder="1" applyAlignment="1" applyProtection="1">
      <alignment horizontal="center" vertical="center"/>
    </xf>
    <xf numFmtId="0" fontId="9" fillId="3" borderId="14" xfId="1" applyNumberFormat="1" applyFont="1" applyFill="1" applyBorder="1" applyAlignment="1" applyProtection="1">
      <alignment horizontal="center" vertical="center"/>
    </xf>
    <xf numFmtId="0" fontId="9" fillId="3" borderId="15" xfId="1" applyNumberFormat="1" applyFont="1" applyFill="1" applyBorder="1" applyAlignment="1" applyProtection="1">
      <alignment horizontal="center" vertical="center"/>
    </xf>
    <xf numFmtId="0" fontId="9" fillId="3" borderId="16" xfId="1" applyNumberFormat="1" applyFont="1" applyFill="1" applyBorder="1" applyAlignment="1" applyProtection="1">
      <alignment horizontal="center" vertical="center"/>
    </xf>
    <xf numFmtId="0" fontId="9" fillId="3" borderId="17" xfId="1" applyNumberFormat="1" applyFont="1" applyFill="1" applyBorder="1" applyAlignment="1" applyProtection="1">
      <alignment horizontal="center" vertical="center"/>
    </xf>
  </cellXfs>
  <cellStyles count="2">
    <cellStyle name="Millares 3" xfId="1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&quot;$&quot;* #,##0.00_-;\-&quot;$&quot;* #,##0.00_-;_-&quot;$&quot;* &quot;-&quot;??_-;_-@_-"/>
      <fill>
        <patternFill patternType="none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 tint="-0.249977111117893"/>
        </left>
        <right/>
        <top style="thin">
          <color theme="4" tint="-0.249977111117893"/>
        </top>
        <bottom style="thin">
          <color theme="4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&quot;$&quot;* #,##0.00_-;\-&quot;$&quot;* #,##0.00_-;_-&quot;$&quot;* &quot;-&quot;??_-;_-@_-"/>
      <fill>
        <patternFill patternType="none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&quot;$&quot;* #,##0.00_-;\-&quot;$&quot;* #,##0.00_-;_-&quot;$&quot;* &quot;-&quot;??_-;_-@_-"/>
      <fill>
        <patternFill patternType="none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</border>
    </dxf>
    <dxf>
      <border diagonalUp="0" diagonalDown="0">
        <left style="thin">
          <color rgb="FF2F75B5"/>
        </left>
        <right style="thin">
          <color rgb="FF2F75B5"/>
        </right>
        <top/>
        <bottom/>
        <vertical style="thin">
          <color rgb="FF2F75B5"/>
        </vertical>
        <horizontal style="thin">
          <color rgb="FF2F75B5"/>
        </horizontal>
      </border>
    </dxf>
    <dxf>
      <border diagonalUp="0" diagonalDown="0">
        <left style="thin">
          <color rgb="FF2F75B5"/>
        </left>
        <right style="thin">
          <color rgb="FF2F75B5"/>
        </right>
        <top style="thin">
          <color rgb="FF2F75B5"/>
        </top>
        <bottom style="thin">
          <color rgb="FF2F75B5"/>
        </bottom>
      </border>
    </dxf>
    <dxf>
      <fill>
        <patternFill>
          <fgColor indexed="64"/>
          <bgColor theme="0"/>
        </patternFill>
      </fill>
    </dxf>
    <dxf>
      <border>
        <bottom style="thin">
          <color rgb="FF2F75B5"/>
        </bottom>
      </border>
    </dxf>
    <dxf>
      <numFmt numFmtId="0" formatCode="General"/>
      <alignment vertical="bottom" textRotation="0" wrapText="1" indent="0" justifyLastLine="0" shrinkToFit="0" readingOrder="0"/>
      <border diagonalUp="0" diagonalDown="0" outline="0">
        <left style="thin">
          <color theme="4" tint="-0.249977111117893"/>
        </left>
        <right style="thin">
          <color theme="4" tint="-0.249977111117893"/>
        </right>
        <top/>
        <bottom/>
      </border>
    </dxf>
  </dxfs>
  <tableStyles count="0" defaultTableStyle="TableStyleMedium2" defaultPivotStyle="PivotStyleLight16"/>
  <colors>
    <mruColors>
      <color rgb="FFFF33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176</xdr:row>
      <xdr:rowOff>0</xdr:rowOff>
    </xdr:from>
    <xdr:to>
      <xdr:col>1</xdr:col>
      <xdr:colOff>2752725</xdr:colOff>
      <xdr:row>182</xdr:row>
      <xdr:rowOff>171450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E442AA9-E4FC-4C59-AB75-62C976D7EA63}"/>
            </a:ext>
          </a:extLst>
        </xdr:cNvPr>
        <xdr:cNvSpPr txBox="1"/>
      </xdr:nvSpPr>
      <xdr:spPr>
        <a:xfrm>
          <a:off x="495300" y="35918775"/>
          <a:ext cx="2990850" cy="1314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50"/>
            <a:t>AUTORIZO</a:t>
          </a:r>
        </a:p>
        <a:p>
          <a:pPr algn="ctr"/>
          <a:endParaRPr lang="es-MX" sz="1050"/>
        </a:p>
        <a:p>
          <a:pPr algn="ctr"/>
          <a:endParaRPr lang="es-MX" sz="1050"/>
        </a:p>
        <a:p>
          <a:pPr algn="ctr"/>
          <a:endParaRPr lang="es-MX" sz="1050"/>
        </a:p>
        <a:p>
          <a:pPr algn="ctr"/>
          <a:r>
            <a:rPr lang="es-MX" sz="1050"/>
            <a:t>____________________</a:t>
          </a:r>
        </a:p>
        <a:p>
          <a:pPr algn="ctr"/>
          <a:r>
            <a:rPr lang="es-MX" sz="1050" b="1"/>
            <a:t>PROF.</a:t>
          </a:r>
          <a:r>
            <a:rPr lang="es-MX" sz="1050" b="1" baseline="0"/>
            <a:t> JESUS BERNABE C</a:t>
          </a:r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 DAMIAN</a:t>
          </a:r>
          <a:endParaRPr lang="es-MX" sz="1050" b="1"/>
        </a:p>
        <a:p>
          <a:pPr algn="ctr"/>
          <a:r>
            <a:rPr lang="es-MX" sz="900"/>
            <a:t>DIRECTOR DEL</a:t>
          </a:r>
          <a:r>
            <a:rPr lang="es-MX" sz="900" baseline="0"/>
            <a:t> SISTEMA MUNICIPAL (DIF) HECELCHAKAN</a:t>
          </a:r>
        </a:p>
        <a:p>
          <a:pPr algn="ctr"/>
          <a:endParaRPr lang="es-MX" sz="900"/>
        </a:p>
      </xdr:txBody>
    </xdr:sp>
    <xdr:clientData/>
  </xdr:twoCellAnchor>
  <xdr:twoCellAnchor>
    <xdr:from>
      <xdr:col>2</xdr:col>
      <xdr:colOff>219075</xdr:colOff>
      <xdr:row>175</xdr:row>
      <xdr:rowOff>28574</xdr:rowOff>
    </xdr:from>
    <xdr:to>
      <xdr:col>5</xdr:col>
      <xdr:colOff>619125</xdr:colOff>
      <xdr:row>182</xdr:row>
      <xdr:rowOff>152399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B6944864-E640-4022-AE16-A257CCF66973}"/>
            </a:ext>
          </a:extLst>
        </xdr:cNvPr>
        <xdr:cNvSpPr txBox="1"/>
      </xdr:nvSpPr>
      <xdr:spPr>
        <a:xfrm>
          <a:off x="3886200" y="35756849"/>
          <a:ext cx="2638425" cy="1457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50"/>
            <a:t>FORMULO/REALIZO</a:t>
          </a:r>
        </a:p>
        <a:p>
          <a:pPr algn="ctr"/>
          <a:endParaRPr lang="es-MX" sz="1050"/>
        </a:p>
        <a:p>
          <a:pPr algn="ctr"/>
          <a:endParaRPr lang="es-MX" sz="1050"/>
        </a:p>
        <a:p>
          <a:pPr algn="ctr"/>
          <a:endParaRPr lang="es-MX" sz="1050"/>
        </a:p>
        <a:p>
          <a:pPr algn="ctr"/>
          <a:r>
            <a:rPr lang="es-MX" sz="1050"/>
            <a:t>___________________________</a:t>
          </a:r>
        </a:p>
        <a:p>
          <a:pPr algn="ctr"/>
          <a:r>
            <a:rPr lang="es-MX" sz="1050" b="1"/>
            <a:t>C. LAURA</a:t>
          </a:r>
          <a:r>
            <a:rPr lang="es-MX" sz="1050" b="1" baseline="0"/>
            <a:t> RICO OROZCO</a:t>
          </a:r>
          <a:endParaRPr lang="es-MX" sz="1050" b="1"/>
        </a:p>
        <a:p>
          <a:pPr algn="ctr"/>
          <a:r>
            <a:rPr lang="es-MX" sz="900"/>
            <a:t>JEFE DE ADMINISTRACION Y FINANZAS DEL</a:t>
          </a:r>
          <a:r>
            <a:rPr lang="es-MX" sz="900" baseline="0"/>
            <a:t> SISTEMA MUNICIPAL (DIF) HECELCHAKAN</a:t>
          </a:r>
          <a:endParaRPr lang="es-MX" sz="900"/>
        </a:p>
      </xdr:txBody>
    </xdr:sp>
    <xdr:clientData/>
  </xdr:twoCellAnchor>
  <xdr:twoCellAnchor editAs="oneCell">
    <xdr:from>
      <xdr:col>5</xdr:col>
      <xdr:colOff>9525</xdr:colOff>
      <xdr:row>0</xdr:row>
      <xdr:rowOff>133351</xdr:rowOff>
    </xdr:from>
    <xdr:to>
      <xdr:col>5</xdr:col>
      <xdr:colOff>714375</xdr:colOff>
      <xdr:row>3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E9E11AA-B234-4BD0-A1C0-356EFDC28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15025" y="514351"/>
          <a:ext cx="704850" cy="485774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276224</xdr:colOff>
      <xdr:row>0</xdr:row>
      <xdr:rowOff>104776</xdr:rowOff>
    </xdr:from>
    <xdr:to>
      <xdr:col>0</xdr:col>
      <xdr:colOff>819184</xdr:colOff>
      <xdr:row>3</xdr:row>
      <xdr:rowOff>38101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0030FB4-8248-4D4F-B05E-473C965B2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4" y="485776"/>
          <a:ext cx="522005" cy="5143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la13" displayName="Tabla13" ref="A5:F174" headerRowDxfId="10" dataDxfId="8" totalsRowDxfId="6" headerRowBorderDxfId="9" tableBorderDxfId="7">
  <autoFilter ref="A5:F174"/>
  <tableColumns count="6">
    <tableColumn id="1" name="NUMERO DE INVENTARIO" totalsRowLabel="Total" dataDxfId="5"/>
    <tableColumn id="2" name="DESCRIPCION " dataDxfId="4"/>
    <tableColumn id="7" name="CANTIDAD" dataDxfId="3"/>
    <tableColumn id="3" name="COSTO UNITARIO" dataDxfId="2"/>
    <tableColumn id="8" name="UNIDAD DE MEDIDA" dataDxfId="1"/>
    <tableColumn id="9" name="MONTO" totalsRowFunction="sum" dataDxfId="0">
      <calculatedColumnFormula>Tabla13[[#This Row],[COSTO UNITARIO]]</calculatedColumn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9"/>
  <sheetViews>
    <sheetView tabSelected="1" topLeftCell="A171" zoomScaleNormal="100" zoomScaleSheetLayoutView="100" workbookViewId="0">
      <selection sqref="A1:H184"/>
    </sheetView>
  </sheetViews>
  <sheetFormatPr baseColWidth="10" defaultRowHeight="14.4" x14ac:dyDescent="0.3"/>
  <cols>
    <col min="1" max="1" width="13.88671875" customWidth="1"/>
    <col min="2" max="2" width="44" style="11" customWidth="1"/>
    <col min="3" max="3" width="10.5546875" customWidth="1"/>
    <col min="4" max="4" width="12.44140625" customWidth="1"/>
    <col min="5" max="5" width="10.5546875" customWidth="1"/>
    <col min="6" max="6" width="12.44140625" customWidth="1"/>
    <col min="7" max="7" width="0.109375" customWidth="1"/>
    <col min="8" max="8" width="19.109375" hidden="1" customWidth="1"/>
    <col min="9" max="9" width="52.6640625" customWidth="1"/>
    <col min="10" max="10" width="17" customWidth="1"/>
  </cols>
  <sheetData>
    <row r="1" spans="1:9" x14ac:dyDescent="0.3">
      <c r="A1" s="77" t="s">
        <v>141</v>
      </c>
      <c r="B1" s="78"/>
      <c r="C1" s="78"/>
      <c r="D1" s="78"/>
      <c r="E1" s="78"/>
      <c r="F1" s="78"/>
      <c r="G1" s="78"/>
      <c r="H1" s="79"/>
    </row>
    <row r="2" spans="1:9" ht="15.75" customHeight="1" x14ac:dyDescent="0.3">
      <c r="A2" s="80" t="s">
        <v>142</v>
      </c>
      <c r="B2" s="81"/>
      <c r="C2" s="81"/>
      <c r="D2" s="81"/>
      <c r="E2" s="81"/>
      <c r="F2" s="81"/>
      <c r="G2" s="81"/>
      <c r="H2" s="82"/>
    </row>
    <row r="3" spans="1:9" x14ac:dyDescent="0.3">
      <c r="A3" s="19"/>
      <c r="B3" s="18" t="s">
        <v>187</v>
      </c>
      <c r="C3" s="18"/>
      <c r="D3" s="18"/>
      <c r="E3" s="18"/>
      <c r="F3" s="18"/>
      <c r="G3" s="18"/>
      <c r="H3" s="20"/>
    </row>
    <row r="4" spans="1:9" x14ac:dyDescent="0.3">
      <c r="A4" s="83" t="s">
        <v>143</v>
      </c>
      <c r="B4" s="84"/>
      <c r="C4" s="84"/>
      <c r="D4" s="84"/>
      <c r="E4" s="84"/>
      <c r="F4" s="84"/>
      <c r="G4" s="84"/>
      <c r="H4" s="85"/>
    </row>
    <row r="5" spans="1:9" s="2" customFormat="1" ht="27.6" x14ac:dyDescent="0.3">
      <c r="A5" s="21" t="s">
        <v>129</v>
      </c>
      <c r="B5" s="22" t="s">
        <v>130</v>
      </c>
      <c r="C5" s="23" t="s">
        <v>131</v>
      </c>
      <c r="D5" s="23" t="s">
        <v>132</v>
      </c>
      <c r="E5" s="23" t="s">
        <v>133</v>
      </c>
      <c r="F5" s="24" t="s">
        <v>134</v>
      </c>
      <c r="G5" s="25"/>
      <c r="H5" s="25"/>
    </row>
    <row r="6" spans="1:9" x14ac:dyDescent="0.3">
      <c r="A6" s="37" t="s">
        <v>160</v>
      </c>
      <c r="B6" s="38" t="s">
        <v>0</v>
      </c>
      <c r="C6" s="39">
        <v>1</v>
      </c>
      <c r="D6" s="40">
        <v>1500</v>
      </c>
      <c r="E6" s="40" t="s">
        <v>135</v>
      </c>
      <c r="F6" s="41">
        <f>Tabla13[[#This Row],[COSTO UNITARIO]]</f>
        <v>1500</v>
      </c>
      <c r="G6" s="27"/>
      <c r="H6" s="27"/>
      <c r="I6" s="27" t="s">
        <v>161</v>
      </c>
    </row>
    <row r="7" spans="1:9" ht="12.75" customHeight="1" x14ac:dyDescent="0.3">
      <c r="A7" s="37">
        <v>5111002</v>
      </c>
      <c r="B7" s="38" t="s">
        <v>1</v>
      </c>
      <c r="C7" s="39">
        <v>1</v>
      </c>
      <c r="D7" s="40">
        <v>1000</v>
      </c>
      <c r="E7" s="40" t="s">
        <v>135</v>
      </c>
      <c r="F7" s="41">
        <f>Tabla13[[#This Row],[COSTO UNITARIO]]</f>
        <v>1000</v>
      </c>
    </row>
    <row r="8" spans="1:9" s="1" customFormat="1" x14ac:dyDescent="0.3">
      <c r="A8" s="37" t="s">
        <v>179</v>
      </c>
      <c r="B8" s="38" t="s">
        <v>4</v>
      </c>
      <c r="C8" s="39">
        <v>1</v>
      </c>
      <c r="D8" s="40">
        <v>1000</v>
      </c>
      <c r="E8" s="40" t="s">
        <v>135</v>
      </c>
      <c r="F8" s="41">
        <f>Tabla13[[#This Row],[COSTO UNITARIO]]</f>
        <v>1000</v>
      </c>
      <c r="I8" s="1" t="s">
        <v>147</v>
      </c>
    </row>
    <row r="9" spans="1:9" s="1" customFormat="1" x14ac:dyDescent="0.3">
      <c r="A9" s="37" t="s">
        <v>153</v>
      </c>
      <c r="B9" s="38" t="s">
        <v>5</v>
      </c>
      <c r="C9" s="39">
        <v>1</v>
      </c>
      <c r="D9" s="42">
        <v>2500</v>
      </c>
      <c r="E9" s="40" t="s">
        <v>135</v>
      </c>
      <c r="F9" s="43">
        <f>Tabla13[[#This Row],[COSTO UNITARIO]]</f>
        <v>2500</v>
      </c>
      <c r="G9" s="27"/>
      <c r="H9" s="27"/>
      <c r="I9" s="27" t="s">
        <v>150</v>
      </c>
    </row>
    <row r="10" spans="1:9" s="1" customFormat="1" x14ac:dyDescent="0.3">
      <c r="A10" s="37">
        <v>5111007</v>
      </c>
      <c r="B10" s="38" t="s">
        <v>6</v>
      </c>
      <c r="C10" s="39">
        <v>1</v>
      </c>
      <c r="D10" s="42">
        <v>1000</v>
      </c>
      <c r="E10" s="40" t="s">
        <v>135</v>
      </c>
      <c r="F10" s="43">
        <f>Tabla13[[#This Row],[COSTO UNITARIO]]</f>
        <v>1000</v>
      </c>
    </row>
    <row r="11" spans="1:9" s="1" customFormat="1" x14ac:dyDescent="0.3">
      <c r="A11" s="37">
        <v>5111008</v>
      </c>
      <c r="B11" s="38" t="s">
        <v>6</v>
      </c>
      <c r="C11" s="39">
        <v>1</v>
      </c>
      <c r="D11" s="42">
        <v>1000</v>
      </c>
      <c r="E11" s="40" t="s">
        <v>135</v>
      </c>
      <c r="F11" s="43">
        <f>Tabla13[[#This Row],[COSTO UNITARIO]]</f>
        <v>1000</v>
      </c>
    </row>
    <row r="12" spans="1:9" s="1" customFormat="1" x14ac:dyDescent="0.3">
      <c r="A12" s="37">
        <v>5111009</v>
      </c>
      <c r="B12" s="38" t="s">
        <v>7</v>
      </c>
      <c r="C12" s="39">
        <v>1</v>
      </c>
      <c r="D12" s="42">
        <v>800</v>
      </c>
      <c r="E12" s="40" t="s">
        <v>135</v>
      </c>
      <c r="F12" s="43">
        <f>Tabla13[[#This Row],[COSTO UNITARIO]]</f>
        <v>800</v>
      </c>
    </row>
    <row r="13" spans="1:9" s="1" customFormat="1" x14ac:dyDescent="0.3">
      <c r="A13" s="37" t="s">
        <v>162</v>
      </c>
      <c r="B13" s="38" t="s">
        <v>8</v>
      </c>
      <c r="C13" s="39">
        <v>1</v>
      </c>
      <c r="D13" s="42">
        <v>1500</v>
      </c>
      <c r="E13" s="42" t="s">
        <v>135</v>
      </c>
      <c r="F13" s="43">
        <f>Tabla13[[#This Row],[COSTO UNITARIO]]</f>
        <v>1500</v>
      </c>
    </row>
    <row r="14" spans="1:9" s="1" customFormat="1" x14ac:dyDescent="0.3">
      <c r="A14" s="37" t="s">
        <v>163</v>
      </c>
      <c r="B14" s="38" t="s">
        <v>8</v>
      </c>
      <c r="C14" s="39">
        <v>1</v>
      </c>
      <c r="D14" s="42">
        <v>1599.01</v>
      </c>
      <c r="E14" s="40" t="s">
        <v>135</v>
      </c>
      <c r="F14" s="43">
        <f>Tabla13[[#This Row],[COSTO UNITARIO]]</f>
        <v>1599.01</v>
      </c>
      <c r="G14" s="27"/>
      <c r="H14" s="27"/>
      <c r="I14" s="27" t="s">
        <v>150</v>
      </c>
    </row>
    <row r="15" spans="1:9" s="12" customFormat="1" ht="15.75" customHeight="1" x14ac:dyDescent="0.3">
      <c r="A15" s="37">
        <v>5111013</v>
      </c>
      <c r="B15" s="38" t="s">
        <v>9</v>
      </c>
      <c r="C15" s="39">
        <v>1</v>
      </c>
      <c r="D15" s="42">
        <v>800</v>
      </c>
      <c r="E15" s="40" t="s">
        <v>135</v>
      </c>
      <c r="F15" s="43">
        <f>Tabla13[[#This Row],[COSTO UNITARIO]]</f>
        <v>800</v>
      </c>
      <c r="G15" s="28"/>
      <c r="H15" s="28"/>
      <c r="I15" s="28" t="s">
        <v>164</v>
      </c>
    </row>
    <row r="16" spans="1:9" s="1" customFormat="1" x14ac:dyDescent="0.3">
      <c r="A16" s="37">
        <v>5111014</v>
      </c>
      <c r="B16" s="38" t="s">
        <v>10</v>
      </c>
      <c r="C16" s="39">
        <v>1</v>
      </c>
      <c r="D16" s="42">
        <v>800</v>
      </c>
      <c r="E16" s="40" t="s">
        <v>135</v>
      </c>
      <c r="F16" s="43">
        <f>Tabla13[[#This Row],[COSTO UNITARIO]]</f>
        <v>800</v>
      </c>
    </row>
    <row r="17" spans="1:9" s="1" customFormat="1" ht="13.5" customHeight="1" x14ac:dyDescent="0.3">
      <c r="A17" s="37" t="s">
        <v>174</v>
      </c>
      <c r="B17" s="38" t="s">
        <v>11</v>
      </c>
      <c r="C17" s="39">
        <v>1</v>
      </c>
      <c r="D17" s="42">
        <v>1500</v>
      </c>
      <c r="E17" s="40" t="s">
        <v>135</v>
      </c>
      <c r="F17" s="43">
        <f>Tabla13[[#This Row],[COSTO UNITARIO]]</f>
        <v>1500</v>
      </c>
    </row>
    <row r="18" spans="1:9" s="1" customFormat="1" x14ac:dyDescent="0.3">
      <c r="A18" s="37">
        <v>5111016</v>
      </c>
      <c r="B18" s="38" t="s">
        <v>12</v>
      </c>
      <c r="C18" s="39">
        <v>1</v>
      </c>
      <c r="D18" s="42">
        <v>500</v>
      </c>
      <c r="E18" s="40" t="s">
        <v>135</v>
      </c>
      <c r="F18" s="43">
        <f>Tabla13[[#This Row],[COSTO UNITARIO]]</f>
        <v>500</v>
      </c>
      <c r="G18" s="27"/>
      <c r="H18" s="27"/>
      <c r="I18" s="27" t="s">
        <v>164</v>
      </c>
    </row>
    <row r="19" spans="1:9" s="1" customFormat="1" x14ac:dyDescent="0.3">
      <c r="A19" s="37" t="s">
        <v>159</v>
      </c>
      <c r="B19" s="38" t="s">
        <v>13</v>
      </c>
      <c r="C19" s="39">
        <v>1</v>
      </c>
      <c r="D19" s="42">
        <v>5000</v>
      </c>
      <c r="E19" s="40" t="s">
        <v>135</v>
      </c>
      <c r="F19" s="43">
        <f>Tabla13[[#This Row],[COSTO UNITARIO]]</f>
        <v>5000</v>
      </c>
      <c r="I19" s="27" t="s">
        <v>150</v>
      </c>
    </row>
    <row r="20" spans="1:9" s="1" customFormat="1" x14ac:dyDescent="0.3">
      <c r="A20" s="37" t="s">
        <v>165</v>
      </c>
      <c r="B20" s="38" t="s">
        <v>14</v>
      </c>
      <c r="C20" s="39">
        <v>1</v>
      </c>
      <c r="D20" s="42">
        <v>4000</v>
      </c>
      <c r="E20" s="40" t="s">
        <v>135</v>
      </c>
      <c r="F20" s="43">
        <f>Tabla13[[#This Row],[COSTO UNITARIO]]</f>
        <v>4000</v>
      </c>
      <c r="G20" s="27"/>
      <c r="H20" s="27"/>
      <c r="I20" s="27" t="s">
        <v>150</v>
      </c>
    </row>
    <row r="21" spans="1:9" s="1" customFormat="1" x14ac:dyDescent="0.3">
      <c r="A21" s="37" t="s">
        <v>151</v>
      </c>
      <c r="B21" s="38" t="s">
        <v>15</v>
      </c>
      <c r="C21" s="39">
        <v>1</v>
      </c>
      <c r="D21" s="42">
        <v>1000</v>
      </c>
      <c r="E21" s="40" t="s">
        <v>135</v>
      </c>
      <c r="F21" s="43">
        <f>Tabla13[[#This Row],[COSTO UNITARIO]]</f>
        <v>1000</v>
      </c>
      <c r="G21" s="27"/>
      <c r="H21" s="27"/>
      <c r="I21" s="27" t="s">
        <v>164</v>
      </c>
    </row>
    <row r="22" spans="1:9" s="1" customFormat="1" x14ac:dyDescent="0.3">
      <c r="A22" s="37" t="s">
        <v>175</v>
      </c>
      <c r="B22" s="38" t="s">
        <v>16</v>
      </c>
      <c r="C22" s="39">
        <v>1</v>
      </c>
      <c r="D22" s="42">
        <v>1000</v>
      </c>
      <c r="E22" s="40" t="s">
        <v>135</v>
      </c>
      <c r="F22" s="43">
        <f>Tabla13[[#This Row],[COSTO UNITARIO]]</f>
        <v>1000</v>
      </c>
      <c r="G22" s="27"/>
      <c r="H22" s="27"/>
      <c r="I22" s="27" t="s">
        <v>152</v>
      </c>
    </row>
    <row r="23" spans="1:9" s="1" customFormat="1" x14ac:dyDescent="0.3">
      <c r="A23" s="37">
        <v>5111027</v>
      </c>
      <c r="B23" s="38" t="s">
        <v>17</v>
      </c>
      <c r="C23" s="39">
        <v>1</v>
      </c>
      <c r="D23" s="42">
        <v>500</v>
      </c>
      <c r="E23" s="40" t="s">
        <v>135</v>
      </c>
      <c r="F23" s="43">
        <f>Tabla13[[#This Row],[COSTO UNITARIO]]</f>
        <v>500</v>
      </c>
      <c r="G23" s="27"/>
      <c r="H23" s="27"/>
      <c r="I23" s="27" t="s">
        <v>164</v>
      </c>
    </row>
    <row r="24" spans="1:9" s="1" customFormat="1" x14ac:dyDescent="0.3">
      <c r="A24" s="37">
        <v>5111028</v>
      </c>
      <c r="B24" s="38" t="s">
        <v>18</v>
      </c>
      <c r="C24" s="39">
        <v>1</v>
      </c>
      <c r="D24" s="42">
        <v>700</v>
      </c>
      <c r="E24" s="40" t="s">
        <v>135</v>
      </c>
      <c r="F24" s="43">
        <f>Tabla13[[#This Row],[COSTO UNITARIO]]</f>
        <v>700</v>
      </c>
    </row>
    <row r="25" spans="1:9" s="1" customFormat="1" x14ac:dyDescent="0.3">
      <c r="A25" s="37">
        <v>5111029</v>
      </c>
      <c r="B25" s="38" t="s">
        <v>18</v>
      </c>
      <c r="C25" s="39">
        <v>1</v>
      </c>
      <c r="D25" s="42">
        <v>700</v>
      </c>
      <c r="E25" s="40" t="s">
        <v>135</v>
      </c>
      <c r="F25" s="43">
        <f>Tabla13[[#This Row],[COSTO UNITARIO]]</f>
        <v>700</v>
      </c>
    </row>
    <row r="26" spans="1:9" s="1" customFormat="1" x14ac:dyDescent="0.3">
      <c r="A26" s="37">
        <v>5111030</v>
      </c>
      <c r="B26" s="38" t="s">
        <v>19</v>
      </c>
      <c r="C26" s="39">
        <v>1</v>
      </c>
      <c r="D26" s="42">
        <v>4500</v>
      </c>
      <c r="E26" s="40" t="s">
        <v>135</v>
      </c>
      <c r="F26" s="43">
        <f>Tabla13[[#This Row],[COSTO UNITARIO]]</f>
        <v>4500</v>
      </c>
    </row>
    <row r="27" spans="1:9" s="1" customFormat="1" x14ac:dyDescent="0.3">
      <c r="A27" s="37" t="s">
        <v>177</v>
      </c>
      <c r="B27" s="38" t="s">
        <v>20</v>
      </c>
      <c r="C27" s="39">
        <v>1</v>
      </c>
      <c r="D27" s="42">
        <v>2300</v>
      </c>
      <c r="E27" s="40" t="s">
        <v>135</v>
      </c>
      <c r="F27" s="43">
        <f>Tabla13[[#This Row],[COSTO UNITARIO]]</f>
        <v>2300</v>
      </c>
      <c r="I27" s="1" t="s">
        <v>180</v>
      </c>
    </row>
    <row r="28" spans="1:9" s="1" customFormat="1" x14ac:dyDescent="0.3">
      <c r="A28" s="37">
        <v>5111032</v>
      </c>
      <c r="B28" s="38" t="s">
        <v>21</v>
      </c>
      <c r="C28" s="39">
        <v>1</v>
      </c>
      <c r="D28" s="42">
        <v>350</v>
      </c>
      <c r="E28" s="40" t="s">
        <v>135</v>
      </c>
      <c r="F28" s="43">
        <f>Tabla13[[#This Row],[COSTO UNITARIO]]</f>
        <v>350</v>
      </c>
      <c r="G28" s="27"/>
      <c r="H28" s="27"/>
      <c r="I28" s="27" t="s">
        <v>176</v>
      </c>
    </row>
    <row r="29" spans="1:9" s="1" customFormat="1" x14ac:dyDescent="0.3">
      <c r="A29" s="37">
        <v>5111033</v>
      </c>
      <c r="B29" s="38" t="s">
        <v>22</v>
      </c>
      <c r="C29" s="39">
        <v>1</v>
      </c>
      <c r="D29" s="42">
        <v>350</v>
      </c>
      <c r="E29" s="40" t="s">
        <v>135</v>
      </c>
      <c r="F29" s="43">
        <f>Tabla13[[#This Row],[COSTO UNITARIO]]</f>
        <v>350</v>
      </c>
    </row>
    <row r="30" spans="1:9" s="1" customFormat="1" x14ac:dyDescent="0.3">
      <c r="A30" s="37">
        <v>5111034</v>
      </c>
      <c r="B30" s="38" t="s">
        <v>23</v>
      </c>
      <c r="C30" s="39">
        <v>1</v>
      </c>
      <c r="D30" s="42">
        <v>350</v>
      </c>
      <c r="E30" s="40" t="s">
        <v>135</v>
      </c>
      <c r="F30" s="43">
        <f>Tabla13[[#This Row],[COSTO UNITARIO]]</f>
        <v>350</v>
      </c>
    </row>
    <row r="31" spans="1:9" s="1" customFormat="1" x14ac:dyDescent="0.3">
      <c r="A31" s="37">
        <v>5111035</v>
      </c>
      <c r="B31" s="38" t="s">
        <v>24</v>
      </c>
      <c r="C31" s="39">
        <v>1</v>
      </c>
      <c r="D31" s="42">
        <v>350</v>
      </c>
      <c r="E31" s="40" t="s">
        <v>135</v>
      </c>
      <c r="F31" s="43">
        <f>Tabla13[[#This Row],[COSTO UNITARIO]]</f>
        <v>350</v>
      </c>
    </row>
    <row r="32" spans="1:9" s="1" customFormat="1" x14ac:dyDescent="0.3">
      <c r="A32" s="37">
        <v>5111036</v>
      </c>
      <c r="B32" s="38" t="s">
        <v>25</v>
      </c>
      <c r="C32" s="39">
        <v>1</v>
      </c>
      <c r="D32" s="42">
        <v>350</v>
      </c>
      <c r="E32" s="40" t="s">
        <v>135</v>
      </c>
      <c r="F32" s="43">
        <f>Tabla13[[#This Row],[COSTO UNITARIO]]</f>
        <v>350</v>
      </c>
    </row>
    <row r="33" spans="1:9" s="1" customFormat="1" x14ac:dyDescent="0.3">
      <c r="A33" s="37">
        <v>5111041</v>
      </c>
      <c r="B33" s="38" t="s">
        <v>26</v>
      </c>
      <c r="C33" s="39">
        <v>1</v>
      </c>
      <c r="D33" s="44">
        <v>350</v>
      </c>
      <c r="E33" s="40" t="s">
        <v>135</v>
      </c>
      <c r="F33" s="45">
        <f>Tabla13[[#This Row],[COSTO UNITARIO]]</f>
        <v>350</v>
      </c>
    </row>
    <row r="34" spans="1:9" s="1" customFormat="1" x14ac:dyDescent="0.3">
      <c r="A34" s="37" t="s">
        <v>154</v>
      </c>
      <c r="B34" s="38" t="s">
        <v>27</v>
      </c>
      <c r="C34" s="39">
        <v>1</v>
      </c>
      <c r="D34" s="44">
        <v>2000</v>
      </c>
      <c r="E34" s="40" t="s">
        <v>135</v>
      </c>
      <c r="F34" s="45">
        <f>Tabla13[[#This Row],[COSTO UNITARIO]]</f>
        <v>2000</v>
      </c>
    </row>
    <row r="35" spans="1:9" s="1" customFormat="1" x14ac:dyDescent="0.3">
      <c r="A35" s="37">
        <v>5111044</v>
      </c>
      <c r="B35" s="38" t="s">
        <v>28</v>
      </c>
      <c r="C35" s="39">
        <v>1</v>
      </c>
      <c r="D35" s="44">
        <v>2000</v>
      </c>
      <c r="E35" s="40" t="s">
        <v>135</v>
      </c>
      <c r="F35" s="45">
        <f>Tabla13[[#This Row],[COSTO UNITARIO]]</f>
        <v>2000</v>
      </c>
    </row>
    <row r="36" spans="1:9" s="1" customFormat="1" x14ac:dyDescent="0.3">
      <c r="A36" s="37">
        <v>5111045</v>
      </c>
      <c r="B36" s="38" t="s">
        <v>29</v>
      </c>
      <c r="C36" s="39">
        <v>1</v>
      </c>
      <c r="D36" s="44">
        <v>500</v>
      </c>
      <c r="E36" s="46" t="s">
        <v>135</v>
      </c>
      <c r="F36" s="45">
        <f>Tabla13[[#This Row],[COSTO UNITARIO]]</f>
        <v>500</v>
      </c>
    </row>
    <row r="37" spans="1:9" s="1" customFormat="1" x14ac:dyDescent="0.3">
      <c r="A37" s="37">
        <v>5111046</v>
      </c>
      <c r="B37" s="38" t="s">
        <v>30</v>
      </c>
      <c r="C37" s="39">
        <v>1</v>
      </c>
      <c r="D37" s="44">
        <v>1035</v>
      </c>
      <c r="E37" s="46" t="s">
        <v>135</v>
      </c>
      <c r="F37" s="45">
        <f>Tabla13[[#This Row],[COSTO UNITARIO]]</f>
        <v>1035</v>
      </c>
    </row>
    <row r="38" spans="1:9" s="1" customFormat="1" x14ac:dyDescent="0.3">
      <c r="A38" s="37" t="s">
        <v>169</v>
      </c>
      <c r="B38" s="38" t="s">
        <v>31</v>
      </c>
      <c r="C38" s="39">
        <v>1</v>
      </c>
      <c r="D38" s="44">
        <v>700</v>
      </c>
      <c r="E38" s="46" t="s">
        <v>135</v>
      </c>
      <c r="F38" s="45">
        <f>Tabla13[[#This Row],[COSTO UNITARIO]]</f>
        <v>700</v>
      </c>
      <c r="G38" s="27"/>
      <c r="H38" s="27"/>
      <c r="I38" s="27" t="s">
        <v>155</v>
      </c>
    </row>
    <row r="39" spans="1:9" s="1" customFormat="1" x14ac:dyDescent="0.3">
      <c r="A39" s="37">
        <v>5111048</v>
      </c>
      <c r="B39" s="38" t="s">
        <v>32</v>
      </c>
      <c r="C39" s="39">
        <v>1</v>
      </c>
      <c r="D39" s="44">
        <v>1000</v>
      </c>
      <c r="E39" s="46" t="s">
        <v>135</v>
      </c>
      <c r="F39" s="45">
        <f>Tabla13[[#This Row],[COSTO UNITARIO]]</f>
        <v>1000</v>
      </c>
    </row>
    <row r="40" spans="1:9" s="1" customFormat="1" x14ac:dyDescent="0.3">
      <c r="A40" s="37" t="s">
        <v>166</v>
      </c>
      <c r="B40" s="38" t="s">
        <v>33</v>
      </c>
      <c r="C40" s="39">
        <v>1</v>
      </c>
      <c r="D40" s="44">
        <v>600</v>
      </c>
      <c r="E40" s="46" t="s">
        <v>135</v>
      </c>
      <c r="F40" s="45">
        <f>Tabla13[[#This Row],[COSTO UNITARIO]]</f>
        <v>600</v>
      </c>
    </row>
    <row r="41" spans="1:9" s="1" customFormat="1" x14ac:dyDescent="0.3">
      <c r="A41" s="37">
        <v>5111051</v>
      </c>
      <c r="B41" s="38" t="s">
        <v>34</v>
      </c>
      <c r="C41" s="39">
        <v>1</v>
      </c>
      <c r="D41" s="44">
        <v>150</v>
      </c>
      <c r="E41" s="46" t="s">
        <v>135</v>
      </c>
      <c r="F41" s="45">
        <f>Tabla13[[#This Row],[COSTO UNITARIO]]</f>
        <v>150</v>
      </c>
    </row>
    <row r="42" spans="1:9" s="1" customFormat="1" x14ac:dyDescent="0.3">
      <c r="A42" s="37" t="s">
        <v>156</v>
      </c>
      <c r="B42" s="38" t="s">
        <v>35</v>
      </c>
      <c r="C42" s="39">
        <v>1</v>
      </c>
      <c r="D42" s="44">
        <v>300</v>
      </c>
      <c r="E42" s="46" t="s">
        <v>135</v>
      </c>
      <c r="F42" s="45">
        <f>Tabla13[[#This Row],[COSTO UNITARIO]]</f>
        <v>300</v>
      </c>
      <c r="G42" s="27"/>
      <c r="H42" s="27"/>
      <c r="I42" s="27" t="s">
        <v>168</v>
      </c>
    </row>
    <row r="43" spans="1:9" s="1" customFormat="1" x14ac:dyDescent="0.3">
      <c r="A43" s="37" t="s">
        <v>157</v>
      </c>
      <c r="B43" s="38" t="s">
        <v>36</v>
      </c>
      <c r="C43" s="39">
        <v>1</v>
      </c>
      <c r="D43" s="44">
        <v>150</v>
      </c>
      <c r="E43" s="46" t="s">
        <v>135</v>
      </c>
      <c r="F43" s="45">
        <f>Tabla13[[#This Row],[COSTO UNITARIO]]</f>
        <v>150</v>
      </c>
    </row>
    <row r="44" spans="1:9" s="1" customFormat="1" x14ac:dyDescent="0.3">
      <c r="A44" s="37">
        <v>5111056</v>
      </c>
      <c r="B44" s="38" t="s">
        <v>2</v>
      </c>
      <c r="C44" s="39">
        <v>1</v>
      </c>
      <c r="D44" s="44">
        <v>300</v>
      </c>
      <c r="E44" s="46" t="s">
        <v>135</v>
      </c>
      <c r="F44" s="45">
        <f>Tabla13[[#This Row],[COSTO UNITARIO]]</f>
        <v>300</v>
      </c>
      <c r="G44" s="27"/>
      <c r="H44" s="27"/>
      <c r="I44" s="27" t="s">
        <v>147</v>
      </c>
    </row>
    <row r="45" spans="1:9" s="1" customFormat="1" x14ac:dyDescent="0.3">
      <c r="A45" s="37">
        <v>5111059</v>
      </c>
      <c r="B45" s="38" t="s">
        <v>3</v>
      </c>
      <c r="C45" s="39">
        <v>1</v>
      </c>
      <c r="D45" s="44">
        <v>300</v>
      </c>
      <c r="E45" s="46" t="s">
        <v>135</v>
      </c>
      <c r="F45" s="45">
        <f>Tabla13[[#This Row],[COSTO UNITARIO]]</f>
        <v>300</v>
      </c>
    </row>
    <row r="46" spans="1:9" s="1" customFormat="1" x14ac:dyDescent="0.3">
      <c r="A46" s="37">
        <v>5111060</v>
      </c>
      <c r="B46" s="38" t="s">
        <v>37</v>
      </c>
      <c r="C46" s="39">
        <v>1</v>
      </c>
      <c r="D46" s="44">
        <v>640</v>
      </c>
      <c r="E46" s="46" t="s">
        <v>135</v>
      </c>
      <c r="F46" s="45">
        <f>Tabla13[[#This Row],[COSTO UNITARIO]]</f>
        <v>640</v>
      </c>
      <c r="G46" s="27"/>
      <c r="H46" s="27"/>
      <c r="I46" s="27" t="s">
        <v>150</v>
      </c>
    </row>
    <row r="47" spans="1:9" s="1" customFormat="1" x14ac:dyDescent="0.3">
      <c r="A47" s="37">
        <v>5111061</v>
      </c>
      <c r="B47" s="38" t="s">
        <v>38</v>
      </c>
      <c r="C47" s="39">
        <v>1</v>
      </c>
      <c r="D47" s="44">
        <v>1000</v>
      </c>
      <c r="E47" s="46" t="s">
        <v>135</v>
      </c>
      <c r="F47" s="45">
        <f>Tabla13[[#This Row],[COSTO UNITARIO]]</f>
        <v>1000</v>
      </c>
      <c r="G47" s="27"/>
      <c r="H47" s="27"/>
      <c r="I47" s="27" t="s">
        <v>158</v>
      </c>
    </row>
    <row r="48" spans="1:9" s="1" customFormat="1" x14ac:dyDescent="0.3">
      <c r="A48" s="37" t="s">
        <v>171</v>
      </c>
      <c r="B48" s="38" t="s">
        <v>39</v>
      </c>
      <c r="C48" s="39">
        <v>1</v>
      </c>
      <c r="D48" s="44">
        <v>3500</v>
      </c>
      <c r="E48" s="46" t="s">
        <v>135</v>
      </c>
      <c r="F48" s="45">
        <f>Tabla13[[#This Row],[COSTO UNITARIO]]</f>
        <v>3500</v>
      </c>
      <c r="G48" s="13"/>
    </row>
    <row r="49" spans="1:9" s="1" customFormat="1" x14ac:dyDescent="0.3">
      <c r="A49" s="37" t="s">
        <v>173</v>
      </c>
      <c r="B49" s="38" t="s">
        <v>40</v>
      </c>
      <c r="C49" s="39">
        <v>1</v>
      </c>
      <c r="D49" s="44">
        <v>3500</v>
      </c>
      <c r="E49" s="46" t="s">
        <v>135</v>
      </c>
      <c r="F49" s="45">
        <f>Tabla13[[#This Row],[COSTO UNITARIO]]</f>
        <v>3500</v>
      </c>
      <c r="G49" s="13"/>
    </row>
    <row r="50" spans="1:9" s="1" customFormat="1" x14ac:dyDescent="0.3">
      <c r="A50" s="37">
        <v>5111065</v>
      </c>
      <c r="B50" s="38" t="s">
        <v>41</v>
      </c>
      <c r="C50" s="39">
        <v>1</v>
      </c>
      <c r="D50" s="44">
        <v>350</v>
      </c>
      <c r="E50" s="46" t="s">
        <v>135</v>
      </c>
      <c r="F50" s="45">
        <f>Tabla13[[#This Row],[COSTO UNITARIO]]</f>
        <v>350</v>
      </c>
      <c r="G50" s="13"/>
    </row>
    <row r="51" spans="1:9" s="1" customFormat="1" x14ac:dyDescent="0.3">
      <c r="A51" s="37" t="s">
        <v>146</v>
      </c>
      <c r="B51" s="38" t="s">
        <v>42</v>
      </c>
      <c r="C51" s="39">
        <v>1</v>
      </c>
      <c r="D51" s="44">
        <v>1500</v>
      </c>
      <c r="E51" s="46" t="s">
        <v>135</v>
      </c>
      <c r="F51" s="45">
        <f>Tabla13[[#This Row],[COSTO UNITARIO]]</f>
        <v>1500</v>
      </c>
      <c r="G51" s="13"/>
    </row>
    <row r="52" spans="1:9" s="1" customFormat="1" x14ac:dyDescent="0.3">
      <c r="A52" s="37">
        <v>5111067</v>
      </c>
      <c r="B52" s="38" t="s">
        <v>43</v>
      </c>
      <c r="C52" s="39">
        <v>1</v>
      </c>
      <c r="D52" s="44">
        <v>350</v>
      </c>
      <c r="E52" s="46" t="s">
        <v>135</v>
      </c>
      <c r="F52" s="45">
        <f>Tabla13[[#This Row],[COSTO UNITARIO]]</f>
        <v>350</v>
      </c>
      <c r="G52" s="26"/>
      <c r="H52" s="27"/>
      <c r="I52" s="27" t="s">
        <v>170</v>
      </c>
    </row>
    <row r="53" spans="1:9" s="1" customFormat="1" x14ac:dyDescent="0.3">
      <c r="A53" s="37">
        <v>5111068</v>
      </c>
      <c r="B53" s="38" t="s">
        <v>43</v>
      </c>
      <c r="C53" s="39">
        <v>1</v>
      </c>
      <c r="D53" s="44">
        <v>350</v>
      </c>
      <c r="E53" s="46" t="s">
        <v>135</v>
      </c>
      <c r="F53" s="45">
        <f>Tabla13[[#This Row],[COSTO UNITARIO]]</f>
        <v>350</v>
      </c>
      <c r="G53" s="26"/>
      <c r="H53" s="27"/>
      <c r="I53" s="27" t="s">
        <v>172</v>
      </c>
    </row>
    <row r="54" spans="1:9" s="1" customFormat="1" x14ac:dyDescent="0.3">
      <c r="A54" s="37">
        <v>5111069</v>
      </c>
      <c r="B54" s="38" t="s">
        <v>44</v>
      </c>
      <c r="C54" s="39">
        <v>1</v>
      </c>
      <c r="D54" s="44">
        <v>500</v>
      </c>
      <c r="E54" s="46" t="s">
        <v>135</v>
      </c>
      <c r="F54" s="45">
        <f>Tabla13[[#This Row],[COSTO UNITARIO]]</f>
        <v>500</v>
      </c>
      <c r="G54" s="13"/>
    </row>
    <row r="55" spans="1:9" s="1" customFormat="1" x14ac:dyDescent="0.3">
      <c r="A55" s="37">
        <v>5111070</v>
      </c>
      <c r="B55" s="38" t="s">
        <v>44</v>
      </c>
      <c r="C55" s="39">
        <v>1</v>
      </c>
      <c r="D55" s="44">
        <v>500</v>
      </c>
      <c r="E55" s="46" t="s">
        <v>135</v>
      </c>
      <c r="F55" s="45">
        <f>Tabla13[[#This Row],[COSTO UNITARIO]]</f>
        <v>500</v>
      </c>
      <c r="G55" s="13"/>
      <c r="I55" s="1" t="s">
        <v>147</v>
      </c>
    </row>
    <row r="56" spans="1:9" s="1" customFormat="1" x14ac:dyDescent="0.3">
      <c r="A56" s="37">
        <v>5111071</v>
      </c>
      <c r="B56" s="38" t="s">
        <v>45</v>
      </c>
      <c r="C56" s="39">
        <v>1</v>
      </c>
      <c r="D56" s="44">
        <v>300</v>
      </c>
      <c r="E56" s="46" t="s">
        <v>135</v>
      </c>
      <c r="F56" s="45">
        <f>Tabla13[[#This Row],[COSTO UNITARIO]]</f>
        <v>300</v>
      </c>
      <c r="G56" s="13"/>
    </row>
    <row r="57" spans="1:9" s="1" customFormat="1" x14ac:dyDescent="0.3">
      <c r="A57" s="37">
        <v>5111072</v>
      </c>
      <c r="B57" s="38" t="s">
        <v>46</v>
      </c>
      <c r="C57" s="39">
        <v>1</v>
      </c>
      <c r="D57" s="44">
        <v>2000</v>
      </c>
      <c r="E57" s="46" t="s">
        <v>135</v>
      </c>
      <c r="F57" s="45">
        <f>Tabla13[[#This Row],[COSTO UNITARIO]]</f>
        <v>2000</v>
      </c>
      <c r="G57" s="13"/>
    </row>
    <row r="58" spans="1:9" s="1" customFormat="1" x14ac:dyDescent="0.3">
      <c r="A58" s="37">
        <v>5111073</v>
      </c>
      <c r="B58" s="38" t="s">
        <v>46</v>
      </c>
      <c r="C58" s="39">
        <v>1</v>
      </c>
      <c r="D58" s="44">
        <v>2000</v>
      </c>
      <c r="E58" s="46" t="s">
        <v>135</v>
      </c>
      <c r="F58" s="45">
        <f>Tabla13[[#This Row],[COSTO UNITARIO]]</f>
        <v>2000</v>
      </c>
      <c r="G58" s="13"/>
    </row>
    <row r="59" spans="1:9" s="1" customFormat="1" x14ac:dyDescent="0.3">
      <c r="A59" s="37">
        <v>5111074</v>
      </c>
      <c r="B59" s="38" t="s">
        <v>47</v>
      </c>
      <c r="C59" s="39">
        <v>1</v>
      </c>
      <c r="D59" s="44">
        <v>1250</v>
      </c>
      <c r="E59" s="46" t="s">
        <v>135</v>
      </c>
      <c r="F59" s="45">
        <f>Tabla13[[#This Row],[COSTO UNITARIO]]</f>
        <v>1250</v>
      </c>
      <c r="G59" s="13"/>
    </row>
    <row r="60" spans="1:9" s="1" customFormat="1" x14ac:dyDescent="0.3">
      <c r="A60" s="37">
        <v>5111075</v>
      </c>
      <c r="B60" s="38" t="s">
        <v>47</v>
      </c>
      <c r="C60" s="39">
        <v>1</v>
      </c>
      <c r="D60" s="44">
        <v>150</v>
      </c>
      <c r="E60" s="46" t="s">
        <v>135</v>
      </c>
      <c r="F60" s="45">
        <f>Tabla13[[#This Row],[COSTO UNITARIO]]</f>
        <v>150</v>
      </c>
      <c r="G60" s="13"/>
    </row>
    <row r="61" spans="1:9" s="1" customFormat="1" x14ac:dyDescent="0.3">
      <c r="A61" s="37">
        <v>5111076</v>
      </c>
      <c r="B61" s="38" t="s">
        <v>48</v>
      </c>
      <c r="C61" s="39">
        <v>1</v>
      </c>
      <c r="D61" s="44">
        <v>750</v>
      </c>
      <c r="E61" s="46" t="s">
        <v>135</v>
      </c>
      <c r="F61" s="45">
        <f>Tabla13[[#This Row],[COSTO UNITARIO]]</f>
        <v>750</v>
      </c>
      <c r="G61" s="13"/>
    </row>
    <row r="62" spans="1:9" s="1" customFormat="1" x14ac:dyDescent="0.3">
      <c r="A62" s="37">
        <v>5111077</v>
      </c>
      <c r="B62" s="38" t="s">
        <v>49</v>
      </c>
      <c r="C62" s="39">
        <v>1</v>
      </c>
      <c r="D62" s="44">
        <v>1500</v>
      </c>
      <c r="E62" s="46" t="s">
        <v>135</v>
      </c>
      <c r="F62" s="45">
        <f>Tabla13[[#This Row],[COSTO UNITARIO]]</f>
        <v>1500</v>
      </c>
      <c r="G62" s="13"/>
    </row>
    <row r="63" spans="1:9" s="1" customFormat="1" x14ac:dyDescent="0.3">
      <c r="A63" s="37">
        <v>5111078</v>
      </c>
      <c r="B63" s="38" t="s">
        <v>49</v>
      </c>
      <c r="C63" s="39">
        <v>1</v>
      </c>
      <c r="D63" s="44">
        <v>1500</v>
      </c>
      <c r="E63" s="46" t="s">
        <v>135</v>
      </c>
      <c r="F63" s="45">
        <f>Tabla13[[#This Row],[COSTO UNITARIO]]</f>
        <v>1500</v>
      </c>
      <c r="G63" s="13"/>
    </row>
    <row r="64" spans="1:9" s="1" customFormat="1" x14ac:dyDescent="0.3">
      <c r="A64" s="37">
        <v>5111079</v>
      </c>
      <c r="B64" s="38" t="s">
        <v>50</v>
      </c>
      <c r="C64" s="39">
        <v>1</v>
      </c>
      <c r="D64" s="44">
        <v>2500</v>
      </c>
      <c r="E64" s="46" t="s">
        <v>135</v>
      </c>
      <c r="F64" s="45">
        <f>Tabla13[[#This Row],[COSTO UNITARIO]]</f>
        <v>2500</v>
      </c>
      <c r="G64" s="13"/>
    </row>
    <row r="65" spans="1:9" s="1" customFormat="1" x14ac:dyDescent="0.3">
      <c r="A65" s="37" t="s">
        <v>149</v>
      </c>
      <c r="B65" s="38" t="s">
        <v>51</v>
      </c>
      <c r="C65" s="39">
        <v>1</v>
      </c>
      <c r="D65" s="44">
        <v>2000</v>
      </c>
      <c r="E65" s="46" t="s">
        <v>135</v>
      </c>
      <c r="F65" s="45">
        <f>Tabla13[[#This Row],[COSTO UNITARIO]]</f>
        <v>2000</v>
      </c>
      <c r="G65" s="13"/>
    </row>
    <row r="66" spans="1:9" s="1" customFormat="1" x14ac:dyDescent="0.3">
      <c r="A66" s="37">
        <v>5111083</v>
      </c>
      <c r="B66" s="38" t="s">
        <v>51</v>
      </c>
      <c r="C66" s="39">
        <v>1</v>
      </c>
      <c r="D66" s="44">
        <v>2000</v>
      </c>
      <c r="E66" s="46" t="s">
        <v>135</v>
      </c>
      <c r="F66" s="45">
        <f>Tabla13[[#This Row],[COSTO UNITARIO]]</f>
        <v>2000</v>
      </c>
      <c r="G66" s="13"/>
    </row>
    <row r="67" spans="1:9" s="1" customFormat="1" x14ac:dyDescent="0.3">
      <c r="A67" s="37" t="s">
        <v>148</v>
      </c>
      <c r="B67" s="38" t="s">
        <v>52</v>
      </c>
      <c r="C67" s="39">
        <v>1</v>
      </c>
      <c r="D67" s="44">
        <v>2500</v>
      </c>
      <c r="E67" s="46" t="s">
        <v>135</v>
      </c>
      <c r="F67" s="45">
        <f>Tabla13[[#This Row],[COSTO UNITARIO]]</f>
        <v>2500</v>
      </c>
      <c r="G67" s="13"/>
    </row>
    <row r="68" spans="1:9" s="1" customFormat="1" x14ac:dyDescent="0.3">
      <c r="A68" s="37">
        <v>5111085</v>
      </c>
      <c r="B68" s="38" t="s">
        <v>53</v>
      </c>
      <c r="C68" s="39">
        <v>1</v>
      </c>
      <c r="D68" s="44">
        <v>3000</v>
      </c>
      <c r="E68" s="46" t="s">
        <v>135</v>
      </c>
      <c r="F68" s="45">
        <f>Tabla13[[#This Row],[COSTO UNITARIO]]</f>
        <v>3000</v>
      </c>
      <c r="G68" s="13"/>
    </row>
    <row r="69" spans="1:9" s="1" customFormat="1" x14ac:dyDescent="0.3">
      <c r="A69" s="37">
        <v>5111086</v>
      </c>
      <c r="B69" s="38" t="s">
        <v>54</v>
      </c>
      <c r="C69" s="39">
        <v>1</v>
      </c>
      <c r="D69" s="44">
        <v>1798</v>
      </c>
      <c r="E69" s="46" t="s">
        <v>135</v>
      </c>
      <c r="F69" s="45">
        <f>Tabla13[[#This Row],[COSTO UNITARIO]]</f>
        <v>1798</v>
      </c>
      <c r="G69" s="26"/>
      <c r="H69" s="27"/>
      <c r="I69" s="27" t="s">
        <v>150</v>
      </c>
    </row>
    <row r="70" spans="1:9" s="1" customFormat="1" x14ac:dyDescent="0.3">
      <c r="A70" s="37">
        <v>5111089</v>
      </c>
      <c r="B70" s="38" t="s">
        <v>55</v>
      </c>
      <c r="C70" s="39">
        <v>1</v>
      </c>
      <c r="D70" s="44">
        <v>2500</v>
      </c>
      <c r="E70" s="46" t="s">
        <v>135</v>
      </c>
      <c r="F70" s="45">
        <f>Tabla13[[#This Row],[COSTO UNITARIO]]</f>
        <v>2500</v>
      </c>
      <c r="G70" s="13"/>
    </row>
    <row r="71" spans="1:9" s="1" customFormat="1" x14ac:dyDescent="0.3">
      <c r="A71" s="37">
        <v>5111090</v>
      </c>
      <c r="B71" s="38" t="s">
        <v>56</v>
      </c>
      <c r="C71" s="39">
        <v>1</v>
      </c>
      <c r="D71" s="44">
        <v>150</v>
      </c>
      <c r="E71" s="46" t="s">
        <v>135</v>
      </c>
      <c r="F71" s="45">
        <f>Tabla13[[#This Row],[COSTO UNITARIO]]</f>
        <v>150</v>
      </c>
      <c r="G71" s="26"/>
      <c r="H71" s="27"/>
      <c r="I71" s="27" t="s">
        <v>147</v>
      </c>
    </row>
    <row r="72" spans="1:9" s="1" customFormat="1" x14ac:dyDescent="0.3">
      <c r="A72" s="37">
        <v>5111093</v>
      </c>
      <c r="B72" s="38" t="s">
        <v>37</v>
      </c>
      <c r="C72" s="39">
        <v>1</v>
      </c>
      <c r="D72" s="44">
        <v>100</v>
      </c>
      <c r="E72" s="46" t="s">
        <v>135</v>
      </c>
      <c r="F72" s="45">
        <f>Tabla13[[#This Row],[COSTO UNITARIO]]</f>
        <v>100</v>
      </c>
      <c r="G72" s="13"/>
    </row>
    <row r="73" spans="1:9" s="1" customFormat="1" x14ac:dyDescent="0.3">
      <c r="A73" s="37">
        <v>5111094</v>
      </c>
      <c r="B73" s="38" t="s">
        <v>57</v>
      </c>
      <c r="C73" s="39">
        <v>1</v>
      </c>
      <c r="D73" s="44">
        <v>600</v>
      </c>
      <c r="E73" s="46" t="s">
        <v>135</v>
      </c>
      <c r="F73" s="45">
        <f>Tabla13[[#This Row],[COSTO UNITARIO]]</f>
        <v>600</v>
      </c>
      <c r="G73" s="13"/>
    </row>
    <row r="74" spans="1:9" s="1" customFormat="1" x14ac:dyDescent="0.3">
      <c r="A74" s="37">
        <v>5111095</v>
      </c>
      <c r="B74" s="38" t="s">
        <v>37</v>
      </c>
      <c r="C74" s="39">
        <v>1</v>
      </c>
      <c r="D74" s="44">
        <v>200</v>
      </c>
      <c r="E74" s="46" t="s">
        <v>135</v>
      </c>
      <c r="F74" s="45">
        <f>Tabla13[[#This Row],[COSTO UNITARIO]]</f>
        <v>200</v>
      </c>
      <c r="G74" s="13"/>
    </row>
    <row r="75" spans="1:9" s="1" customFormat="1" x14ac:dyDescent="0.3">
      <c r="A75" s="37">
        <v>5111098</v>
      </c>
      <c r="B75" s="38" t="s">
        <v>58</v>
      </c>
      <c r="C75" s="39">
        <v>1</v>
      </c>
      <c r="D75" s="44">
        <v>100</v>
      </c>
      <c r="E75" s="46" t="s">
        <v>135</v>
      </c>
      <c r="F75" s="45">
        <f>Tabla13[[#This Row],[COSTO UNITARIO]]</f>
        <v>100</v>
      </c>
      <c r="G75" s="8"/>
    </row>
    <row r="76" spans="1:9" s="1" customFormat="1" x14ac:dyDescent="0.3">
      <c r="A76" s="37">
        <v>5111099</v>
      </c>
      <c r="B76" s="38" t="s">
        <v>59</v>
      </c>
      <c r="C76" s="39">
        <v>1</v>
      </c>
      <c r="D76" s="44">
        <v>100</v>
      </c>
      <c r="E76" s="46" t="s">
        <v>135</v>
      </c>
      <c r="F76" s="45">
        <f>Tabla13[[#This Row],[COSTO UNITARIO]]</f>
        <v>100</v>
      </c>
      <c r="G76" s="8"/>
    </row>
    <row r="77" spans="1:9" s="1" customFormat="1" x14ac:dyDescent="0.3">
      <c r="A77" s="37">
        <v>5111101</v>
      </c>
      <c r="B77" s="38" t="s">
        <v>60</v>
      </c>
      <c r="C77" s="39">
        <v>1</v>
      </c>
      <c r="D77" s="44">
        <v>100</v>
      </c>
      <c r="E77" s="46" t="s">
        <v>135</v>
      </c>
      <c r="F77" s="45">
        <f>Tabla13[[#This Row],[COSTO UNITARIO]]</f>
        <v>100</v>
      </c>
      <c r="G77" s="8"/>
    </row>
    <row r="78" spans="1:9" s="1" customFormat="1" x14ac:dyDescent="0.3">
      <c r="A78" s="37" t="s">
        <v>167</v>
      </c>
      <c r="B78" s="38" t="s">
        <v>61</v>
      </c>
      <c r="C78" s="39">
        <v>1</v>
      </c>
      <c r="D78" s="44">
        <v>2000</v>
      </c>
      <c r="E78" s="46" t="s">
        <v>135</v>
      </c>
      <c r="F78" s="45">
        <f>Tabla13[[#This Row],[COSTO UNITARIO]]</f>
        <v>2000</v>
      </c>
      <c r="G78" s="8"/>
    </row>
    <row r="79" spans="1:9" s="1" customFormat="1" x14ac:dyDescent="0.3">
      <c r="A79" s="37">
        <v>5111108</v>
      </c>
      <c r="B79" s="38" t="s">
        <v>62</v>
      </c>
      <c r="C79" s="39">
        <v>1</v>
      </c>
      <c r="D79" s="44">
        <v>1632</v>
      </c>
      <c r="E79" s="46" t="s">
        <v>135</v>
      </c>
      <c r="F79" s="45">
        <f>Tabla13[[#This Row],[COSTO UNITARIO]]</f>
        <v>1632</v>
      </c>
      <c r="G79" s="8"/>
    </row>
    <row r="80" spans="1:9" s="1" customFormat="1" x14ac:dyDescent="0.3">
      <c r="A80" s="37">
        <v>5111109</v>
      </c>
      <c r="B80" s="38" t="s">
        <v>63</v>
      </c>
      <c r="C80" s="39">
        <v>1</v>
      </c>
      <c r="D80" s="44">
        <v>350</v>
      </c>
      <c r="E80" s="46" t="s">
        <v>135</v>
      </c>
      <c r="F80" s="45">
        <f>Tabla13[[#This Row],[COSTO UNITARIO]]</f>
        <v>350</v>
      </c>
      <c r="G80" s="8"/>
    </row>
    <row r="81" spans="1:9" s="1" customFormat="1" x14ac:dyDescent="0.3">
      <c r="A81" s="37">
        <v>5111110</v>
      </c>
      <c r="B81" s="38" t="s">
        <v>64</v>
      </c>
      <c r="C81" s="39">
        <v>1</v>
      </c>
      <c r="D81" s="44">
        <v>10500.01</v>
      </c>
      <c r="E81" s="46" t="s">
        <v>135</v>
      </c>
      <c r="F81" s="45">
        <f>Tabla13[[#This Row],[COSTO UNITARIO]]</f>
        <v>10500.01</v>
      </c>
      <c r="G81" s="8"/>
      <c r="I81" s="1" t="s">
        <v>178</v>
      </c>
    </row>
    <row r="82" spans="1:9" s="1" customFormat="1" x14ac:dyDescent="0.3">
      <c r="A82" s="37">
        <v>5111111</v>
      </c>
      <c r="B82" s="38" t="s">
        <v>65</v>
      </c>
      <c r="C82" s="39">
        <v>1</v>
      </c>
      <c r="D82" s="44">
        <v>600</v>
      </c>
      <c r="E82" s="46" t="s">
        <v>135</v>
      </c>
      <c r="F82" s="45">
        <f>Tabla13[[#This Row],[COSTO UNITARIO]]</f>
        <v>600</v>
      </c>
      <c r="G82" s="29"/>
      <c r="H82" s="27"/>
      <c r="I82" s="27"/>
    </row>
    <row r="83" spans="1:9" s="1" customFormat="1" x14ac:dyDescent="0.3">
      <c r="A83" s="37">
        <v>5111112</v>
      </c>
      <c r="B83" s="38" t="s">
        <v>66</v>
      </c>
      <c r="C83" s="39">
        <v>1</v>
      </c>
      <c r="D83" s="44">
        <v>1600</v>
      </c>
      <c r="E83" s="46" t="s">
        <v>135</v>
      </c>
      <c r="F83" s="45">
        <f>Tabla13[[#This Row],[COSTO UNITARIO]]</f>
        <v>1600</v>
      </c>
      <c r="G83" s="14"/>
    </row>
    <row r="84" spans="1:9" s="1" customFormat="1" x14ac:dyDescent="0.3">
      <c r="A84" s="37">
        <v>5111113</v>
      </c>
      <c r="B84" s="38" t="s">
        <v>67</v>
      </c>
      <c r="C84" s="39">
        <v>1</v>
      </c>
      <c r="D84" s="44">
        <v>3000</v>
      </c>
      <c r="E84" s="46" t="s">
        <v>135</v>
      </c>
      <c r="F84" s="45">
        <f>Tabla13[[#This Row],[COSTO UNITARIO]]</f>
        <v>3000</v>
      </c>
      <c r="G84" s="14"/>
    </row>
    <row r="85" spans="1:9" s="1" customFormat="1" x14ac:dyDescent="0.3">
      <c r="A85" s="37">
        <v>5111114</v>
      </c>
      <c r="B85" s="38" t="s">
        <v>68</v>
      </c>
      <c r="C85" s="39">
        <v>1</v>
      </c>
      <c r="D85" s="44">
        <v>1000</v>
      </c>
      <c r="E85" s="46" t="s">
        <v>135</v>
      </c>
      <c r="F85" s="45">
        <f>Tabla13[[#This Row],[COSTO UNITARIO]]</f>
        <v>1000</v>
      </c>
      <c r="G85" s="14"/>
    </row>
    <row r="86" spans="1:9" s="1" customFormat="1" x14ac:dyDescent="0.3">
      <c r="A86" s="37">
        <v>5111115</v>
      </c>
      <c r="B86" s="38" t="s">
        <v>69</v>
      </c>
      <c r="C86" s="39">
        <v>1</v>
      </c>
      <c r="D86" s="44">
        <v>2000</v>
      </c>
      <c r="E86" s="46" t="s">
        <v>135</v>
      </c>
      <c r="F86" s="45">
        <f>Tabla13[[#This Row],[COSTO UNITARIO]]</f>
        <v>2000</v>
      </c>
      <c r="G86" s="14"/>
    </row>
    <row r="87" spans="1:9" s="1" customFormat="1" x14ac:dyDescent="0.3">
      <c r="A87" s="37">
        <v>5111116</v>
      </c>
      <c r="B87" s="47" t="s">
        <v>30</v>
      </c>
      <c r="C87" s="39">
        <v>1</v>
      </c>
      <c r="D87" s="44">
        <v>2070</v>
      </c>
      <c r="E87" s="46" t="s">
        <v>135</v>
      </c>
      <c r="F87" s="45">
        <f>Tabla13[[#This Row],[COSTO UNITARIO]]</f>
        <v>2070</v>
      </c>
      <c r="G87" s="14"/>
    </row>
    <row r="88" spans="1:9" s="1" customFormat="1" x14ac:dyDescent="0.3">
      <c r="A88" s="37">
        <v>5111117</v>
      </c>
      <c r="B88" s="47" t="s">
        <v>70</v>
      </c>
      <c r="C88" s="39">
        <v>1</v>
      </c>
      <c r="D88" s="44">
        <v>3599</v>
      </c>
      <c r="E88" s="46" t="s">
        <v>135</v>
      </c>
      <c r="F88" s="45">
        <f>Tabla13[[#This Row],[COSTO UNITARIO]]</f>
        <v>3599</v>
      </c>
      <c r="G88" s="14"/>
    </row>
    <row r="89" spans="1:9" s="1" customFormat="1" x14ac:dyDescent="0.3">
      <c r="A89" s="37">
        <v>5111118</v>
      </c>
      <c r="B89" s="38" t="s">
        <v>71</v>
      </c>
      <c r="C89" s="39">
        <v>1</v>
      </c>
      <c r="D89" s="44">
        <v>1000</v>
      </c>
      <c r="E89" s="46" t="s">
        <v>135</v>
      </c>
      <c r="F89" s="45">
        <f>Tabla13[[#This Row],[COSTO UNITARIO]]</f>
        <v>1000</v>
      </c>
      <c r="G89" s="14"/>
    </row>
    <row r="90" spans="1:9" s="1" customFormat="1" x14ac:dyDescent="0.3">
      <c r="A90" s="37">
        <v>5111119</v>
      </c>
      <c r="B90" s="38" t="s">
        <v>72</v>
      </c>
      <c r="C90" s="39">
        <v>1</v>
      </c>
      <c r="D90" s="44">
        <v>11999</v>
      </c>
      <c r="E90" s="46" t="s">
        <v>135</v>
      </c>
      <c r="F90" s="45">
        <f>Tabla13[[#This Row],[COSTO UNITARIO]]</f>
        <v>11999</v>
      </c>
      <c r="G90" s="14"/>
    </row>
    <row r="91" spans="1:9" s="1" customFormat="1" x14ac:dyDescent="0.3">
      <c r="A91" s="37">
        <v>5111121</v>
      </c>
      <c r="B91" s="38" t="s">
        <v>72</v>
      </c>
      <c r="C91" s="39">
        <v>1</v>
      </c>
      <c r="D91" s="44">
        <v>11999</v>
      </c>
      <c r="E91" s="46" t="s">
        <v>135</v>
      </c>
      <c r="F91" s="45">
        <f>Tabla13[[#This Row],[COSTO UNITARIO]]</f>
        <v>11999</v>
      </c>
      <c r="G91" s="14"/>
    </row>
    <row r="92" spans="1:9" s="1" customFormat="1" x14ac:dyDescent="0.3">
      <c r="A92" s="37">
        <v>5111122</v>
      </c>
      <c r="B92" s="38" t="s">
        <v>72</v>
      </c>
      <c r="C92" s="39">
        <v>1</v>
      </c>
      <c r="D92" s="44">
        <v>9599</v>
      </c>
      <c r="E92" s="46" t="s">
        <v>135</v>
      </c>
      <c r="F92" s="45">
        <f>Tabla13[[#This Row],[COSTO UNITARIO]]</f>
        <v>9599</v>
      </c>
      <c r="G92" s="14"/>
    </row>
    <row r="93" spans="1:9" s="1" customFormat="1" x14ac:dyDescent="0.3">
      <c r="A93" s="37">
        <v>5111123</v>
      </c>
      <c r="B93" s="38" t="s">
        <v>67</v>
      </c>
      <c r="C93" s="39">
        <v>1</v>
      </c>
      <c r="D93" s="44">
        <v>500</v>
      </c>
      <c r="E93" s="46" t="s">
        <v>135</v>
      </c>
      <c r="F93" s="45">
        <f>Tabla13[[#This Row],[COSTO UNITARIO]]</f>
        <v>500</v>
      </c>
      <c r="G93" s="14"/>
    </row>
    <row r="94" spans="1:9" s="1" customFormat="1" x14ac:dyDescent="0.3">
      <c r="A94" s="37">
        <v>5111124</v>
      </c>
      <c r="B94" s="38" t="s">
        <v>73</v>
      </c>
      <c r="C94" s="39">
        <v>1</v>
      </c>
      <c r="D94" s="44">
        <v>816</v>
      </c>
      <c r="E94" s="46" t="s">
        <v>135</v>
      </c>
      <c r="F94" s="45">
        <f>Tabla13[[#This Row],[COSTO UNITARIO]]</f>
        <v>816</v>
      </c>
      <c r="G94" s="14"/>
    </row>
    <row r="95" spans="1:9" s="1" customFormat="1" x14ac:dyDescent="0.3">
      <c r="A95" s="37">
        <v>5111126</v>
      </c>
      <c r="B95" s="38" t="s">
        <v>74</v>
      </c>
      <c r="C95" s="39">
        <v>1</v>
      </c>
      <c r="D95" s="44">
        <v>1000</v>
      </c>
      <c r="E95" s="46" t="s">
        <v>135</v>
      </c>
      <c r="F95" s="45">
        <f>Tabla13[[#This Row],[COSTO UNITARIO]]</f>
        <v>1000</v>
      </c>
      <c r="G95" s="14"/>
    </row>
    <row r="96" spans="1:9" s="1" customFormat="1" x14ac:dyDescent="0.3">
      <c r="A96" s="48">
        <v>5111130</v>
      </c>
      <c r="B96" s="49" t="s">
        <v>67</v>
      </c>
      <c r="C96" s="39">
        <v>1</v>
      </c>
      <c r="D96" s="44">
        <v>500</v>
      </c>
      <c r="E96" s="46" t="s">
        <v>135</v>
      </c>
      <c r="F96" s="45">
        <f>Tabla13[[#This Row],[COSTO UNITARIO]]</f>
        <v>500</v>
      </c>
      <c r="G96" s="14"/>
    </row>
    <row r="97" spans="1:7" s="1" customFormat="1" x14ac:dyDescent="0.3">
      <c r="A97" s="37">
        <v>5111131</v>
      </c>
      <c r="B97" s="38" t="s">
        <v>75</v>
      </c>
      <c r="C97" s="39">
        <v>1</v>
      </c>
      <c r="D97" s="44">
        <v>500</v>
      </c>
      <c r="E97" s="46" t="s">
        <v>135</v>
      </c>
      <c r="F97" s="45">
        <f>Tabla13[[#This Row],[COSTO UNITARIO]]</f>
        <v>500</v>
      </c>
      <c r="G97" s="14"/>
    </row>
    <row r="98" spans="1:7" s="1" customFormat="1" x14ac:dyDescent="0.3">
      <c r="A98" s="37">
        <v>5111132</v>
      </c>
      <c r="B98" s="38" t="s">
        <v>76</v>
      </c>
      <c r="C98" s="39">
        <v>1</v>
      </c>
      <c r="D98" s="44">
        <v>1500</v>
      </c>
      <c r="E98" s="46" t="s">
        <v>135</v>
      </c>
      <c r="F98" s="45">
        <f>Tabla13[[#This Row],[COSTO UNITARIO]]</f>
        <v>1500</v>
      </c>
      <c r="G98" s="14"/>
    </row>
    <row r="99" spans="1:7" s="1" customFormat="1" x14ac:dyDescent="0.3">
      <c r="A99" s="50">
        <v>5111133</v>
      </c>
      <c r="B99" s="38" t="s">
        <v>69</v>
      </c>
      <c r="C99" s="39">
        <v>1</v>
      </c>
      <c r="D99" s="44">
        <v>2000</v>
      </c>
      <c r="E99" s="46" t="s">
        <v>135</v>
      </c>
      <c r="F99" s="45">
        <f>Tabla13[[#This Row],[COSTO UNITARIO]]</f>
        <v>2000</v>
      </c>
      <c r="G99" s="14"/>
    </row>
    <row r="100" spans="1:7" s="1" customFormat="1" x14ac:dyDescent="0.3">
      <c r="A100" s="37">
        <v>5111134</v>
      </c>
      <c r="B100" s="38" t="s">
        <v>77</v>
      </c>
      <c r="C100" s="39">
        <v>1</v>
      </c>
      <c r="D100" s="44">
        <v>8299</v>
      </c>
      <c r="E100" s="46" t="s">
        <v>135</v>
      </c>
      <c r="F100" s="45">
        <f>Tabla13[[#This Row],[COSTO UNITARIO]]</f>
        <v>8299</v>
      </c>
      <c r="G100" s="8"/>
    </row>
    <row r="101" spans="1:7" s="1" customFormat="1" x14ac:dyDescent="0.3">
      <c r="A101" s="50">
        <v>5151001</v>
      </c>
      <c r="B101" s="38" t="s">
        <v>84</v>
      </c>
      <c r="C101" s="39">
        <v>1</v>
      </c>
      <c r="D101" s="44">
        <v>5999</v>
      </c>
      <c r="E101" s="46" t="s">
        <v>135</v>
      </c>
      <c r="F101" s="45">
        <f>Tabla13[[#This Row],[COSTO UNITARIO]]</f>
        <v>5999</v>
      </c>
      <c r="G101" s="14"/>
    </row>
    <row r="102" spans="1:7" s="1" customFormat="1" x14ac:dyDescent="0.3">
      <c r="A102" s="50">
        <v>5151002</v>
      </c>
      <c r="B102" s="38" t="s">
        <v>85</v>
      </c>
      <c r="C102" s="39">
        <v>1</v>
      </c>
      <c r="D102" s="44">
        <v>150</v>
      </c>
      <c r="E102" s="46" t="s">
        <v>135</v>
      </c>
      <c r="F102" s="45">
        <f>Tabla13[[#This Row],[COSTO UNITARIO]]</f>
        <v>150</v>
      </c>
      <c r="G102" s="14"/>
    </row>
    <row r="103" spans="1:7" s="1" customFormat="1" x14ac:dyDescent="0.3">
      <c r="A103" s="50">
        <v>5151004</v>
      </c>
      <c r="B103" s="38" t="s">
        <v>87</v>
      </c>
      <c r="C103" s="39">
        <v>1</v>
      </c>
      <c r="D103" s="44">
        <v>300</v>
      </c>
      <c r="E103" s="46" t="s">
        <v>135</v>
      </c>
      <c r="F103" s="45">
        <f>Tabla13[[#This Row],[COSTO UNITARIO]]</f>
        <v>300</v>
      </c>
      <c r="G103" s="14"/>
    </row>
    <row r="104" spans="1:7" s="1" customFormat="1" x14ac:dyDescent="0.3">
      <c r="A104" s="50">
        <v>5151006</v>
      </c>
      <c r="B104" s="38" t="s">
        <v>84</v>
      </c>
      <c r="C104" s="39">
        <v>1</v>
      </c>
      <c r="D104" s="44">
        <v>5999</v>
      </c>
      <c r="E104" s="46" t="s">
        <v>135</v>
      </c>
      <c r="F104" s="45">
        <f>Tabla13[[#This Row],[COSTO UNITARIO]]</f>
        <v>5999</v>
      </c>
      <c r="G104" s="14"/>
    </row>
    <row r="105" spans="1:7" s="1" customFormat="1" x14ac:dyDescent="0.3">
      <c r="A105" s="50">
        <v>5151007</v>
      </c>
      <c r="B105" s="38" t="s">
        <v>85</v>
      </c>
      <c r="C105" s="39">
        <v>1</v>
      </c>
      <c r="D105" s="44">
        <v>150</v>
      </c>
      <c r="E105" s="46" t="s">
        <v>135</v>
      </c>
      <c r="F105" s="45">
        <f>Tabla13[[#This Row],[COSTO UNITARIO]]</f>
        <v>150</v>
      </c>
      <c r="G105" s="14"/>
    </row>
    <row r="106" spans="1:7" s="1" customFormat="1" x14ac:dyDescent="0.3">
      <c r="A106" s="50">
        <v>5151008</v>
      </c>
      <c r="B106" s="38" t="s">
        <v>86</v>
      </c>
      <c r="C106" s="39">
        <v>1</v>
      </c>
      <c r="D106" s="44">
        <v>200</v>
      </c>
      <c r="E106" s="46" t="s">
        <v>135</v>
      </c>
      <c r="F106" s="45">
        <f>Tabla13[[#This Row],[COSTO UNITARIO]]</f>
        <v>200</v>
      </c>
      <c r="G106" s="14"/>
    </row>
    <row r="107" spans="1:7" s="1" customFormat="1" x14ac:dyDescent="0.3">
      <c r="A107" s="50">
        <v>5151009</v>
      </c>
      <c r="B107" s="38" t="s">
        <v>88</v>
      </c>
      <c r="C107" s="39">
        <v>1</v>
      </c>
      <c r="D107" s="44">
        <v>300</v>
      </c>
      <c r="E107" s="46" t="s">
        <v>135</v>
      </c>
      <c r="F107" s="45">
        <f>Tabla13[[#This Row],[COSTO UNITARIO]]</f>
        <v>300</v>
      </c>
      <c r="G107" s="14"/>
    </row>
    <row r="108" spans="1:7" s="1" customFormat="1" x14ac:dyDescent="0.3">
      <c r="A108" s="50">
        <v>5151013</v>
      </c>
      <c r="B108" s="38" t="s">
        <v>78</v>
      </c>
      <c r="C108" s="39">
        <v>1</v>
      </c>
      <c r="D108" s="44">
        <v>1500</v>
      </c>
      <c r="E108" s="46" t="s">
        <v>135</v>
      </c>
      <c r="F108" s="45">
        <f>Tabla13[[#This Row],[COSTO UNITARIO]]</f>
        <v>1500</v>
      </c>
      <c r="G108" s="14"/>
    </row>
    <row r="109" spans="1:7" s="1" customFormat="1" x14ac:dyDescent="0.3">
      <c r="A109" s="50">
        <v>5151015</v>
      </c>
      <c r="B109" s="38" t="s">
        <v>78</v>
      </c>
      <c r="C109" s="39">
        <v>1</v>
      </c>
      <c r="D109" s="44">
        <v>5626</v>
      </c>
      <c r="E109" s="46" t="s">
        <v>135</v>
      </c>
      <c r="F109" s="45">
        <f>Tabla13[[#This Row],[COSTO UNITARIO]]</f>
        <v>5626</v>
      </c>
      <c r="G109" s="14"/>
    </row>
    <row r="110" spans="1:7" s="1" customFormat="1" x14ac:dyDescent="0.3">
      <c r="A110" s="50">
        <v>5151018</v>
      </c>
      <c r="B110" s="38" t="s">
        <v>89</v>
      </c>
      <c r="C110" s="39">
        <v>1</v>
      </c>
      <c r="D110" s="44">
        <v>250</v>
      </c>
      <c r="E110" s="46" t="s">
        <v>135</v>
      </c>
      <c r="F110" s="45">
        <f>Tabla13[[#This Row],[COSTO UNITARIO]]</f>
        <v>250</v>
      </c>
      <c r="G110" s="14"/>
    </row>
    <row r="111" spans="1:7" s="1" customFormat="1" x14ac:dyDescent="0.3">
      <c r="A111" s="50">
        <v>5151019</v>
      </c>
      <c r="B111" s="38" t="s">
        <v>90</v>
      </c>
      <c r="C111" s="39">
        <v>1</v>
      </c>
      <c r="D111" s="44">
        <v>150</v>
      </c>
      <c r="E111" s="46" t="s">
        <v>135</v>
      </c>
      <c r="F111" s="45">
        <f>Tabla13[[#This Row],[COSTO UNITARIO]]</f>
        <v>150</v>
      </c>
      <c r="G111" s="14"/>
    </row>
    <row r="112" spans="1:7" s="1" customFormat="1" x14ac:dyDescent="0.3">
      <c r="A112" s="50">
        <v>5151020</v>
      </c>
      <c r="B112" s="38" t="s">
        <v>91</v>
      </c>
      <c r="C112" s="39">
        <v>1</v>
      </c>
      <c r="D112" s="44">
        <v>1500</v>
      </c>
      <c r="E112" s="46" t="s">
        <v>135</v>
      </c>
      <c r="F112" s="45">
        <f>Tabla13[[#This Row],[COSTO UNITARIO]]</f>
        <v>1500</v>
      </c>
      <c r="G112" s="14"/>
    </row>
    <row r="113" spans="1:9" s="1" customFormat="1" x14ac:dyDescent="0.3">
      <c r="A113" s="50">
        <v>5151025</v>
      </c>
      <c r="B113" s="38" t="s">
        <v>91</v>
      </c>
      <c r="C113" s="39">
        <v>1</v>
      </c>
      <c r="D113" s="44">
        <v>1500</v>
      </c>
      <c r="E113" s="46" t="s">
        <v>135</v>
      </c>
      <c r="F113" s="45">
        <f>Tabla13[[#This Row],[COSTO UNITARIO]]</f>
        <v>1500</v>
      </c>
      <c r="G113" s="14"/>
    </row>
    <row r="114" spans="1:9" s="1" customFormat="1" x14ac:dyDescent="0.3">
      <c r="A114" s="50">
        <v>5151027</v>
      </c>
      <c r="B114" s="38" t="s">
        <v>92</v>
      </c>
      <c r="C114" s="39">
        <v>1</v>
      </c>
      <c r="D114" s="44">
        <v>1100</v>
      </c>
      <c r="E114" s="46" t="s">
        <v>135</v>
      </c>
      <c r="F114" s="45">
        <f>Tabla13[[#This Row],[COSTO UNITARIO]]</f>
        <v>1100</v>
      </c>
      <c r="G114" s="14"/>
    </row>
    <row r="115" spans="1:9" s="1" customFormat="1" x14ac:dyDescent="0.3">
      <c r="A115" s="50">
        <v>5151030</v>
      </c>
      <c r="B115" s="38" t="s">
        <v>79</v>
      </c>
      <c r="C115" s="39">
        <v>1</v>
      </c>
      <c r="D115" s="44">
        <v>8816</v>
      </c>
      <c r="E115" s="46" t="s">
        <v>135</v>
      </c>
      <c r="F115" s="45">
        <f>Tabla13[[#This Row],[COSTO UNITARIO]]</f>
        <v>8816</v>
      </c>
      <c r="G115" s="13"/>
      <c r="I115" s="1" t="s">
        <v>186</v>
      </c>
    </row>
    <row r="116" spans="1:9" s="1" customFormat="1" x14ac:dyDescent="0.3">
      <c r="A116" s="50">
        <v>5151031</v>
      </c>
      <c r="B116" s="38" t="s">
        <v>80</v>
      </c>
      <c r="C116" s="39">
        <v>1</v>
      </c>
      <c r="D116" s="44">
        <v>5999</v>
      </c>
      <c r="E116" s="44" t="s">
        <v>135</v>
      </c>
      <c r="F116" s="45">
        <f>Tabla13[[#This Row],[COSTO UNITARIO]]</f>
        <v>5999</v>
      </c>
      <c r="G116" s="13"/>
    </row>
    <row r="117" spans="1:9" s="1" customFormat="1" x14ac:dyDescent="0.3">
      <c r="A117" s="50">
        <v>5151032</v>
      </c>
      <c r="B117" s="38" t="s">
        <v>84</v>
      </c>
      <c r="C117" s="39">
        <v>1</v>
      </c>
      <c r="D117" s="44">
        <v>6500</v>
      </c>
      <c r="E117" s="46" t="s">
        <v>135</v>
      </c>
      <c r="F117" s="45">
        <f>Tabla13[[#This Row],[COSTO UNITARIO]]</f>
        <v>6500</v>
      </c>
      <c r="G117" s="14"/>
    </row>
    <row r="118" spans="1:9" s="1" customFormat="1" x14ac:dyDescent="0.3">
      <c r="A118" s="50">
        <v>5151034</v>
      </c>
      <c r="B118" s="38" t="s">
        <v>78</v>
      </c>
      <c r="C118" s="39">
        <v>1</v>
      </c>
      <c r="D118" s="44">
        <v>5626</v>
      </c>
      <c r="E118" s="46" t="s">
        <v>135</v>
      </c>
      <c r="F118" s="45">
        <f>Tabla13[[#This Row],[COSTO UNITARIO]]</f>
        <v>5626</v>
      </c>
      <c r="G118" s="8"/>
    </row>
    <row r="119" spans="1:9" s="1" customFormat="1" x14ac:dyDescent="0.3">
      <c r="A119" s="50">
        <v>5151035</v>
      </c>
      <c r="B119" s="38" t="s">
        <v>93</v>
      </c>
      <c r="C119" s="39">
        <v>1</v>
      </c>
      <c r="D119" s="44">
        <v>1500</v>
      </c>
      <c r="E119" s="46" t="s">
        <v>135</v>
      </c>
      <c r="F119" s="45">
        <f>Tabla13[[#This Row],[COSTO UNITARIO]]</f>
        <v>1500</v>
      </c>
      <c r="G119" s="8"/>
    </row>
    <row r="120" spans="1:9" s="1" customFormat="1" x14ac:dyDescent="0.3">
      <c r="A120" s="50">
        <v>5151036</v>
      </c>
      <c r="B120" s="38" t="s">
        <v>81</v>
      </c>
      <c r="C120" s="39">
        <v>1</v>
      </c>
      <c r="D120" s="44">
        <v>500</v>
      </c>
      <c r="E120" s="46" t="s">
        <v>135</v>
      </c>
      <c r="F120" s="45">
        <f>Tabla13[[#This Row],[COSTO UNITARIO]]</f>
        <v>500</v>
      </c>
      <c r="G120" s="8"/>
    </row>
    <row r="121" spans="1:9" s="1" customFormat="1" x14ac:dyDescent="0.3">
      <c r="A121" s="50">
        <v>5151038</v>
      </c>
      <c r="B121" s="38" t="s">
        <v>94</v>
      </c>
      <c r="C121" s="39">
        <v>1</v>
      </c>
      <c r="D121" s="44">
        <v>700</v>
      </c>
      <c r="E121" s="46" t="s">
        <v>135</v>
      </c>
      <c r="F121" s="45">
        <f>Tabla13[[#This Row],[COSTO UNITARIO]]</f>
        <v>700</v>
      </c>
      <c r="G121" s="8"/>
    </row>
    <row r="122" spans="1:9" s="1" customFormat="1" x14ac:dyDescent="0.3">
      <c r="A122" s="50">
        <v>5151040</v>
      </c>
      <c r="B122" s="38" t="s">
        <v>95</v>
      </c>
      <c r="C122" s="39">
        <v>1</v>
      </c>
      <c r="D122" s="44">
        <v>3000</v>
      </c>
      <c r="E122" s="46" t="s">
        <v>135</v>
      </c>
      <c r="F122" s="45">
        <f>Tabla13[[#This Row],[COSTO UNITARIO]]</f>
        <v>3000</v>
      </c>
      <c r="G122" s="8"/>
    </row>
    <row r="123" spans="1:9" s="1" customFormat="1" x14ac:dyDescent="0.3">
      <c r="A123" s="50">
        <v>5151041</v>
      </c>
      <c r="B123" s="38" t="s">
        <v>96</v>
      </c>
      <c r="C123" s="39">
        <v>1</v>
      </c>
      <c r="D123" s="44">
        <v>400</v>
      </c>
      <c r="E123" s="46" t="s">
        <v>135</v>
      </c>
      <c r="F123" s="45">
        <f>Tabla13[[#This Row],[COSTO UNITARIO]]</f>
        <v>400</v>
      </c>
      <c r="G123" s="8"/>
    </row>
    <row r="124" spans="1:9" s="1" customFormat="1" x14ac:dyDescent="0.3">
      <c r="A124" s="37">
        <v>5151043</v>
      </c>
      <c r="B124" s="38" t="s">
        <v>97</v>
      </c>
      <c r="C124" s="39">
        <v>1</v>
      </c>
      <c r="D124" s="44">
        <v>5559</v>
      </c>
      <c r="E124" s="46" t="s">
        <v>135</v>
      </c>
      <c r="F124" s="45">
        <f>Tabla13[[#This Row],[COSTO UNITARIO]]</f>
        <v>5559</v>
      </c>
      <c r="G124" s="8"/>
    </row>
    <row r="125" spans="1:9" s="1" customFormat="1" x14ac:dyDescent="0.3">
      <c r="A125" s="37">
        <v>5151049</v>
      </c>
      <c r="B125" s="38" t="s">
        <v>82</v>
      </c>
      <c r="C125" s="39">
        <v>1</v>
      </c>
      <c r="D125" s="44">
        <v>100</v>
      </c>
      <c r="E125" s="46" t="s">
        <v>135</v>
      </c>
      <c r="F125" s="45">
        <f>Tabla13[[#This Row],[COSTO UNITARIO]]</f>
        <v>100</v>
      </c>
      <c r="G125" s="8"/>
    </row>
    <row r="126" spans="1:9" s="1" customFormat="1" x14ac:dyDescent="0.3">
      <c r="A126" s="37">
        <v>5151051</v>
      </c>
      <c r="B126" s="38" t="s">
        <v>83</v>
      </c>
      <c r="C126" s="39">
        <v>1</v>
      </c>
      <c r="D126" s="44">
        <v>780</v>
      </c>
      <c r="E126" s="46" t="s">
        <v>135</v>
      </c>
      <c r="F126" s="45">
        <f>Tabla13[[#This Row],[COSTO UNITARIO]]</f>
        <v>780</v>
      </c>
      <c r="G126" s="8"/>
    </row>
    <row r="127" spans="1:9" s="1" customFormat="1" x14ac:dyDescent="0.3">
      <c r="A127" s="37">
        <v>5151053</v>
      </c>
      <c r="B127" s="38" t="s">
        <v>98</v>
      </c>
      <c r="C127" s="39">
        <v>1</v>
      </c>
      <c r="D127" s="44">
        <v>350</v>
      </c>
      <c r="E127" s="46" t="s">
        <v>135</v>
      </c>
      <c r="F127" s="45">
        <f>Tabla13[[#This Row],[COSTO UNITARIO]]</f>
        <v>350</v>
      </c>
      <c r="G127" s="8"/>
    </row>
    <row r="128" spans="1:9" s="1" customFormat="1" x14ac:dyDescent="0.3">
      <c r="A128" s="37">
        <v>5151055</v>
      </c>
      <c r="B128" s="38" t="s">
        <v>99</v>
      </c>
      <c r="C128" s="39">
        <v>1</v>
      </c>
      <c r="D128" s="44">
        <v>4800</v>
      </c>
      <c r="E128" s="46" t="s">
        <v>135</v>
      </c>
      <c r="F128" s="45">
        <f>Tabla13[[#This Row],[COSTO UNITARIO]]</f>
        <v>4800</v>
      </c>
      <c r="G128" s="8"/>
    </row>
    <row r="129" spans="1:7" s="1" customFormat="1" x14ac:dyDescent="0.3">
      <c r="A129" s="37">
        <v>5151058</v>
      </c>
      <c r="B129" s="38" t="s">
        <v>100</v>
      </c>
      <c r="C129" s="39">
        <v>1</v>
      </c>
      <c r="D129" s="44">
        <v>2000</v>
      </c>
      <c r="E129" s="46" t="s">
        <v>135</v>
      </c>
      <c r="F129" s="45">
        <f>Tabla13[[#This Row],[COSTO UNITARIO]]</f>
        <v>2000</v>
      </c>
      <c r="G129" s="8"/>
    </row>
    <row r="130" spans="1:7" s="1" customFormat="1" x14ac:dyDescent="0.3">
      <c r="A130" s="37">
        <v>5151060</v>
      </c>
      <c r="B130" s="38" t="s">
        <v>101</v>
      </c>
      <c r="C130" s="39">
        <v>1</v>
      </c>
      <c r="D130" s="44">
        <v>4000</v>
      </c>
      <c r="E130" s="46" t="s">
        <v>135</v>
      </c>
      <c r="F130" s="45">
        <f>Tabla13[[#This Row],[COSTO UNITARIO]]</f>
        <v>4000</v>
      </c>
      <c r="G130" s="8"/>
    </row>
    <row r="131" spans="1:7" s="1" customFormat="1" x14ac:dyDescent="0.3">
      <c r="A131" s="37">
        <v>5151063</v>
      </c>
      <c r="B131" s="38" t="s">
        <v>85</v>
      </c>
      <c r="C131" s="39">
        <v>1</v>
      </c>
      <c r="D131" s="44">
        <v>100</v>
      </c>
      <c r="E131" s="46" t="s">
        <v>135</v>
      </c>
      <c r="F131" s="45">
        <f>Tabla13[[#This Row],[COSTO UNITARIO]]</f>
        <v>100</v>
      </c>
      <c r="G131" s="8"/>
    </row>
    <row r="132" spans="1:7" s="1" customFormat="1" x14ac:dyDescent="0.3">
      <c r="A132" s="37">
        <v>5151065</v>
      </c>
      <c r="B132" s="38" t="s">
        <v>78</v>
      </c>
      <c r="C132" s="39">
        <v>1</v>
      </c>
      <c r="D132" s="44">
        <v>2000</v>
      </c>
      <c r="E132" s="46" t="s">
        <v>135</v>
      </c>
      <c r="F132" s="45">
        <f>Tabla13[[#This Row],[COSTO UNITARIO]]</f>
        <v>2000</v>
      </c>
      <c r="G132" s="8"/>
    </row>
    <row r="133" spans="1:7" s="1" customFormat="1" x14ac:dyDescent="0.3">
      <c r="A133" s="37">
        <v>5151069</v>
      </c>
      <c r="B133" s="38" t="s">
        <v>102</v>
      </c>
      <c r="C133" s="39">
        <v>1</v>
      </c>
      <c r="D133" s="44">
        <v>1000</v>
      </c>
      <c r="E133" s="46" t="s">
        <v>135</v>
      </c>
      <c r="F133" s="45">
        <f>Tabla13[[#This Row],[COSTO UNITARIO]]</f>
        <v>1000</v>
      </c>
      <c r="G133" s="8"/>
    </row>
    <row r="134" spans="1:7" s="1" customFormat="1" x14ac:dyDescent="0.3">
      <c r="A134" s="37">
        <v>5151070</v>
      </c>
      <c r="B134" s="38" t="s">
        <v>103</v>
      </c>
      <c r="C134" s="39">
        <v>1</v>
      </c>
      <c r="D134" s="44">
        <v>200</v>
      </c>
      <c r="E134" s="46" t="s">
        <v>135</v>
      </c>
      <c r="F134" s="45">
        <f>Tabla13[[#This Row],[COSTO UNITARIO]]</f>
        <v>200</v>
      </c>
      <c r="G134" s="8"/>
    </row>
    <row r="135" spans="1:7" s="1" customFormat="1" x14ac:dyDescent="0.3">
      <c r="A135" s="37">
        <v>5151071</v>
      </c>
      <c r="B135" s="38" t="s">
        <v>85</v>
      </c>
      <c r="C135" s="39">
        <v>1</v>
      </c>
      <c r="D135" s="44">
        <v>150</v>
      </c>
      <c r="E135" s="46" t="s">
        <v>135</v>
      </c>
      <c r="F135" s="45">
        <f>Tabla13[[#This Row],[COSTO UNITARIO]]</f>
        <v>150</v>
      </c>
      <c r="G135" s="8"/>
    </row>
    <row r="136" spans="1:7" s="1" customFormat="1" x14ac:dyDescent="0.3">
      <c r="A136" s="37">
        <v>5151076</v>
      </c>
      <c r="B136" s="38" t="s">
        <v>85</v>
      </c>
      <c r="C136" s="39">
        <v>1</v>
      </c>
      <c r="D136" s="44">
        <v>200</v>
      </c>
      <c r="E136" s="46" t="s">
        <v>135</v>
      </c>
      <c r="F136" s="45">
        <f>Tabla13[[#This Row],[COSTO UNITARIO]]</f>
        <v>200</v>
      </c>
      <c r="G136" s="8"/>
    </row>
    <row r="137" spans="1:7" s="1" customFormat="1" x14ac:dyDescent="0.3">
      <c r="A137" s="37">
        <v>5151078</v>
      </c>
      <c r="B137" s="38" t="s">
        <v>84</v>
      </c>
      <c r="C137" s="39">
        <v>1</v>
      </c>
      <c r="D137" s="44">
        <v>6999</v>
      </c>
      <c r="E137" s="46" t="s">
        <v>135</v>
      </c>
      <c r="F137" s="45">
        <f>Tabla13[[#This Row],[COSTO UNITARIO]]</f>
        <v>6999</v>
      </c>
      <c r="G137" s="15"/>
    </row>
    <row r="138" spans="1:7" s="1" customFormat="1" x14ac:dyDescent="0.3">
      <c r="A138" s="37">
        <v>5151079</v>
      </c>
      <c r="B138" s="38" t="s">
        <v>104</v>
      </c>
      <c r="C138" s="39">
        <v>1</v>
      </c>
      <c r="D138" s="44">
        <v>7992.49</v>
      </c>
      <c r="E138" s="46" t="s">
        <v>135</v>
      </c>
      <c r="F138" s="45">
        <f>Tabla13[[#This Row],[COSTO UNITARIO]]</f>
        <v>7992.49</v>
      </c>
      <c r="G138" s="8"/>
    </row>
    <row r="139" spans="1:7" s="1" customFormat="1" x14ac:dyDescent="0.3">
      <c r="A139" s="37">
        <v>5151080</v>
      </c>
      <c r="B139" s="38" t="s">
        <v>105</v>
      </c>
      <c r="C139" s="39">
        <v>1</v>
      </c>
      <c r="D139" s="44">
        <v>16999</v>
      </c>
      <c r="E139" s="44" t="s">
        <v>135</v>
      </c>
      <c r="F139" s="45">
        <f>Tabla13[[#This Row],[COSTO UNITARIO]]</f>
        <v>16999</v>
      </c>
      <c r="G139" s="8"/>
    </row>
    <row r="140" spans="1:7" s="1" customFormat="1" x14ac:dyDescent="0.3">
      <c r="A140" s="37">
        <v>5151081</v>
      </c>
      <c r="B140" s="38" t="s">
        <v>106</v>
      </c>
      <c r="C140" s="39">
        <v>1</v>
      </c>
      <c r="D140" s="44">
        <v>7500</v>
      </c>
      <c r="E140" s="46" t="s">
        <v>135</v>
      </c>
      <c r="F140" s="45">
        <f>Tabla13[[#This Row],[COSTO UNITARIO]]</f>
        <v>7500</v>
      </c>
      <c r="G140" s="8"/>
    </row>
    <row r="141" spans="1:7" s="1" customFormat="1" x14ac:dyDescent="0.3">
      <c r="A141" s="37">
        <v>5151082</v>
      </c>
      <c r="B141" s="38" t="s">
        <v>136</v>
      </c>
      <c r="C141" s="39">
        <v>1</v>
      </c>
      <c r="D141" s="44">
        <v>7500</v>
      </c>
      <c r="E141" s="46" t="s">
        <v>135</v>
      </c>
      <c r="F141" s="45">
        <f>Tabla13[[#This Row],[COSTO UNITARIO]]</f>
        <v>7500</v>
      </c>
      <c r="G141" s="8"/>
    </row>
    <row r="142" spans="1:7" s="1" customFormat="1" x14ac:dyDescent="0.3">
      <c r="A142" s="37">
        <v>5151083</v>
      </c>
      <c r="B142" s="38" t="s">
        <v>137</v>
      </c>
      <c r="C142" s="39">
        <v>1</v>
      </c>
      <c r="D142" s="44">
        <v>7500</v>
      </c>
      <c r="E142" s="46" t="s">
        <v>135</v>
      </c>
      <c r="F142" s="45">
        <f>Tabla13[[#This Row],[COSTO UNITARIO]]</f>
        <v>7500</v>
      </c>
      <c r="G142" s="8"/>
    </row>
    <row r="143" spans="1:7" s="1" customFormat="1" x14ac:dyDescent="0.3">
      <c r="A143" s="37">
        <v>5151084</v>
      </c>
      <c r="B143" s="51" t="s">
        <v>138</v>
      </c>
      <c r="C143" s="39">
        <v>1</v>
      </c>
      <c r="D143" s="52">
        <v>6380</v>
      </c>
      <c r="E143" s="46" t="s">
        <v>135</v>
      </c>
      <c r="F143" s="53">
        <f>Tabla13[[#This Row],[COSTO UNITARIO]]</f>
        <v>6380</v>
      </c>
      <c r="G143" s="8"/>
    </row>
    <row r="144" spans="1:7" s="1" customFormat="1" x14ac:dyDescent="0.3">
      <c r="A144" s="37">
        <v>5151085</v>
      </c>
      <c r="B144" s="51" t="s">
        <v>139</v>
      </c>
      <c r="C144" s="39">
        <v>1</v>
      </c>
      <c r="D144" s="52">
        <v>4800</v>
      </c>
      <c r="E144" s="46" t="s">
        <v>135</v>
      </c>
      <c r="F144" s="53">
        <f>Tabla13[[#This Row],[COSTO UNITARIO]]</f>
        <v>4800</v>
      </c>
      <c r="G144" s="8"/>
    </row>
    <row r="145" spans="1:7" s="1" customFormat="1" x14ac:dyDescent="0.3">
      <c r="A145" s="37">
        <v>5151095</v>
      </c>
      <c r="B145" s="38" t="s">
        <v>140</v>
      </c>
      <c r="C145" s="39">
        <v>1</v>
      </c>
      <c r="D145" s="54">
        <v>34718.410000000003</v>
      </c>
      <c r="E145" s="44" t="s">
        <v>135</v>
      </c>
      <c r="F145" s="55">
        <f>Tabla13[[#This Row],[COSTO UNITARIO]]</f>
        <v>34718.410000000003</v>
      </c>
      <c r="G145" s="8"/>
    </row>
    <row r="146" spans="1:7" s="1" customFormat="1" x14ac:dyDescent="0.3">
      <c r="A146" s="56">
        <v>5151096</v>
      </c>
      <c r="B146" s="38" t="s">
        <v>144</v>
      </c>
      <c r="C146" s="57">
        <v>1</v>
      </c>
      <c r="D146" s="58">
        <v>13999</v>
      </c>
      <c r="E146" s="44" t="s">
        <v>135</v>
      </c>
      <c r="F146" s="59">
        <f>Tabla13[[#This Row],[COSTO UNITARIO]]</f>
        <v>13999</v>
      </c>
      <c r="G146" s="8"/>
    </row>
    <row r="147" spans="1:7" s="1" customFormat="1" x14ac:dyDescent="0.3">
      <c r="A147" s="37">
        <v>5121002</v>
      </c>
      <c r="B147" s="38" t="s">
        <v>107</v>
      </c>
      <c r="C147" s="39">
        <v>1</v>
      </c>
      <c r="D147" s="44">
        <v>6635.21</v>
      </c>
      <c r="E147" s="46" t="s">
        <v>135</v>
      </c>
      <c r="F147" s="45">
        <f>Tabla13[[#This Row],[COSTO UNITARIO]]</f>
        <v>6635.21</v>
      </c>
      <c r="G147" s="8"/>
    </row>
    <row r="148" spans="1:7" s="1" customFormat="1" x14ac:dyDescent="0.3">
      <c r="A148" s="37">
        <v>5121003</v>
      </c>
      <c r="B148" s="38" t="s">
        <v>108</v>
      </c>
      <c r="C148" s="39">
        <v>1</v>
      </c>
      <c r="D148" s="44">
        <v>7978.21</v>
      </c>
      <c r="E148" s="46" t="s">
        <v>135</v>
      </c>
      <c r="F148" s="45">
        <f>Tabla13[[#This Row],[COSTO UNITARIO]]</f>
        <v>7978.21</v>
      </c>
      <c r="G148" s="8"/>
    </row>
    <row r="149" spans="1:7" s="1" customFormat="1" x14ac:dyDescent="0.3">
      <c r="A149" s="37">
        <v>5121004</v>
      </c>
      <c r="B149" s="38" t="s">
        <v>108</v>
      </c>
      <c r="C149" s="39">
        <v>1</v>
      </c>
      <c r="D149" s="44">
        <v>7978.21</v>
      </c>
      <c r="E149" s="46" t="s">
        <v>135</v>
      </c>
      <c r="F149" s="45">
        <f>Tabla13[[#This Row],[COSTO UNITARIO]]</f>
        <v>7978.21</v>
      </c>
      <c r="G149" s="8"/>
    </row>
    <row r="150" spans="1:7" s="1" customFormat="1" x14ac:dyDescent="0.3">
      <c r="A150" s="37">
        <v>5191001</v>
      </c>
      <c r="B150" s="38" t="s">
        <v>109</v>
      </c>
      <c r="C150" s="39">
        <v>1</v>
      </c>
      <c r="D150" s="44">
        <v>1500</v>
      </c>
      <c r="E150" s="46" t="s">
        <v>135</v>
      </c>
      <c r="F150" s="45">
        <f>Tabla13[[#This Row],[COSTO UNITARIO]]</f>
        <v>1500</v>
      </c>
      <c r="G150" s="8"/>
    </row>
    <row r="151" spans="1:7" s="1" customFormat="1" x14ac:dyDescent="0.3">
      <c r="A151" s="37">
        <v>5191002</v>
      </c>
      <c r="B151" s="38" t="s">
        <v>110</v>
      </c>
      <c r="C151" s="39">
        <v>1</v>
      </c>
      <c r="D151" s="44">
        <v>8319</v>
      </c>
      <c r="E151" s="46" t="s">
        <v>135</v>
      </c>
      <c r="F151" s="45">
        <f>Tabla13[[#This Row],[COSTO UNITARIO]]</f>
        <v>8319</v>
      </c>
      <c r="G151" s="8"/>
    </row>
    <row r="152" spans="1:7" s="1" customFormat="1" x14ac:dyDescent="0.3">
      <c r="A152" s="37">
        <v>5221001</v>
      </c>
      <c r="B152" s="38" t="s">
        <v>111</v>
      </c>
      <c r="C152" s="39">
        <v>1</v>
      </c>
      <c r="D152" s="44">
        <v>250</v>
      </c>
      <c r="E152" s="46" t="s">
        <v>135</v>
      </c>
      <c r="F152" s="45">
        <f>Tabla13[[#This Row],[COSTO UNITARIO]]</f>
        <v>250</v>
      </c>
      <c r="G152" s="16"/>
    </row>
    <row r="153" spans="1:7" s="1" customFormat="1" x14ac:dyDescent="0.3">
      <c r="A153" s="37">
        <v>5221003</v>
      </c>
      <c r="B153" s="38" t="s">
        <v>112</v>
      </c>
      <c r="C153" s="39">
        <v>1</v>
      </c>
      <c r="D153" s="44">
        <v>700</v>
      </c>
      <c r="E153" s="46" t="s">
        <v>135</v>
      </c>
      <c r="F153" s="45">
        <f>Tabla13[[#This Row],[COSTO UNITARIO]]</f>
        <v>700</v>
      </c>
      <c r="G153" s="16"/>
    </row>
    <row r="154" spans="1:7" s="1" customFormat="1" x14ac:dyDescent="0.3">
      <c r="A154" s="37">
        <v>5221004</v>
      </c>
      <c r="B154" s="38" t="s">
        <v>113</v>
      </c>
      <c r="C154" s="39">
        <v>1</v>
      </c>
      <c r="D154" s="44">
        <v>300</v>
      </c>
      <c r="E154" s="46" t="s">
        <v>135</v>
      </c>
      <c r="F154" s="45">
        <f>Tabla13[[#This Row],[COSTO UNITARIO]]</f>
        <v>300</v>
      </c>
      <c r="G154" s="16"/>
    </row>
    <row r="155" spans="1:7" s="1" customFormat="1" x14ac:dyDescent="0.3">
      <c r="A155" s="37">
        <v>5311003</v>
      </c>
      <c r="B155" s="38" t="s">
        <v>114</v>
      </c>
      <c r="C155" s="39">
        <v>1</v>
      </c>
      <c r="D155" s="44">
        <v>1500</v>
      </c>
      <c r="E155" s="46" t="s">
        <v>135</v>
      </c>
      <c r="F155" s="45">
        <f>Tabla13[[#This Row],[COSTO UNITARIO]]</f>
        <v>1500</v>
      </c>
      <c r="G155" s="16"/>
    </row>
    <row r="156" spans="1:7" s="1" customFormat="1" x14ac:dyDescent="0.3">
      <c r="A156" s="37">
        <v>5311005</v>
      </c>
      <c r="B156" s="38" t="s">
        <v>115</v>
      </c>
      <c r="C156" s="39">
        <v>1</v>
      </c>
      <c r="D156" s="44">
        <v>100</v>
      </c>
      <c r="E156" s="46" t="s">
        <v>135</v>
      </c>
      <c r="F156" s="45">
        <f>Tabla13[[#This Row],[COSTO UNITARIO]]</f>
        <v>100</v>
      </c>
      <c r="G156" s="8"/>
    </row>
    <row r="157" spans="1:7" s="1" customFormat="1" x14ac:dyDescent="0.3">
      <c r="A157" s="37">
        <v>5311006</v>
      </c>
      <c r="B157" s="38" t="s">
        <v>116</v>
      </c>
      <c r="C157" s="39">
        <v>1</v>
      </c>
      <c r="D157" s="44">
        <v>100</v>
      </c>
      <c r="E157" s="46" t="s">
        <v>135</v>
      </c>
      <c r="F157" s="45">
        <f>Tabla13[[#This Row],[COSTO UNITARIO]]</f>
        <v>100</v>
      </c>
      <c r="G157" s="8"/>
    </row>
    <row r="158" spans="1:7" s="1" customFormat="1" x14ac:dyDescent="0.3">
      <c r="A158" s="37">
        <v>5311007</v>
      </c>
      <c r="B158" s="38" t="s">
        <v>117</v>
      </c>
      <c r="C158" s="39">
        <v>1</v>
      </c>
      <c r="D158" s="44">
        <v>100</v>
      </c>
      <c r="E158" s="46" t="s">
        <v>135</v>
      </c>
      <c r="F158" s="45">
        <f>Tabla13[[#This Row],[COSTO UNITARIO]]</f>
        <v>100</v>
      </c>
      <c r="G158" s="8"/>
    </row>
    <row r="159" spans="1:7" s="1" customFormat="1" x14ac:dyDescent="0.3">
      <c r="A159" s="37">
        <v>5311008</v>
      </c>
      <c r="B159" s="38" t="s">
        <v>118</v>
      </c>
      <c r="C159" s="39">
        <v>1</v>
      </c>
      <c r="D159" s="44">
        <v>100</v>
      </c>
      <c r="E159" s="46" t="s">
        <v>135</v>
      </c>
      <c r="F159" s="45">
        <f>Tabla13[[#This Row],[COSTO UNITARIO]]</f>
        <v>100</v>
      </c>
      <c r="G159" s="8"/>
    </row>
    <row r="160" spans="1:7" s="1" customFormat="1" x14ac:dyDescent="0.3">
      <c r="A160" s="37">
        <v>5311009</v>
      </c>
      <c r="B160" s="38" t="s">
        <v>119</v>
      </c>
      <c r="C160" s="39">
        <v>1</v>
      </c>
      <c r="D160" s="44">
        <v>100</v>
      </c>
      <c r="E160" s="46" t="s">
        <v>135</v>
      </c>
      <c r="F160" s="45">
        <f>Tabla13[[#This Row],[COSTO UNITARIO]]</f>
        <v>100</v>
      </c>
      <c r="G160" s="8"/>
    </row>
    <row r="161" spans="1:11" s="1" customFormat="1" x14ac:dyDescent="0.3">
      <c r="A161" s="37">
        <v>5311011</v>
      </c>
      <c r="B161" s="38" t="s">
        <v>120</v>
      </c>
      <c r="C161" s="39">
        <v>1</v>
      </c>
      <c r="D161" s="44">
        <v>2500</v>
      </c>
      <c r="E161" s="46" t="s">
        <v>135</v>
      </c>
      <c r="F161" s="45">
        <f>Tabla13[[#This Row],[COSTO UNITARIO]]</f>
        <v>2500</v>
      </c>
      <c r="G161" s="8"/>
    </row>
    <row r="162" spans="1:11" s="1" customFormat="1" x14ac:dyDescent="0.3">
      <c r="A162" s="37">
        <v>5311012</v>
      </c>
      <c r="B162" s="38" t="s">
        <v>121</v>
      </c>
      <c r="C162" s="39">
        <v>1</v>
      </c>
      <c r="D162" s="44">
        <v>1000</v>
      </c>
      <c r="E162" s="46" t="s">
        <v>135</v>
      </c>
      <c r="F162" s="45">
        <f>Tabla13[[#This Row],[COSTO UNITARIO]]</f>
        <v>1000</v>
      </c>
      <c r="G162" s="8"/>
    </row>
    <row r="163" spans="1:11" s="1" customFormat="1" x14ac:dyDescent="0.3">
      <c r="A163" s="37">
        <v>5311013</v>
      </c>
      <c r="B163" s="38" t="s">
        <v>122</v>
      </c>
      <c r="C163" s="39">
        <v>1</v>
      </c>
      <c r="D163" s="44">
        <v>1500</v>
      </c>
      <c r="E163" s="46" t="s">
        <v>135</v>
      </c>
      <c r="F163" s="45">
        <f>Tabla13[[#This Row],[COSTO UNITARIO]]</f>
        <v>1500</v>
      </c>
      <c r="G163" s="8"/>
    </row>
    <row r="164" spans="1:11" s="1" customFormat="1" x14ac:dyDescent="0.3">
      <c r="A164" s="37">
        <v>5311014</v>
      </c>
      <c r="B164" s="38" t="s">
        <v>123</v>
      </c>
      <c r="C164" s="39">
        <v>1</v>
      </c>
      <c r="D164" s="44">
        <v>1000</v>
      </c>
      <c r="E164" s="46" t="s">
        <v>135</v>
      </c>
      <c r="F164" s="45">
        <f>Tabla13[[#This Row],[COSTO UNITARIO]]</f>
        <v>1000</v>
      </c>
      <c r="G164" s="8"/>
    </row>
    <row r="165" spans="1:11" s="1" customFormat="1" x14ac:dyDescent="0.3">
      <c r="A165" s="37">
        <v>5311015</v>
      </c>
      <c r="B165" s="38" t="s">
        <v>124</v>
      </c>
      <c r="C165" s="39">
        <v>1</v>
      </c>
      <c r="D165" s="44">
        <v>500</v>
      </c>
      <c r="E165" s="46" t="s">
        <v>135</v>
      </c>
      <c r="F165" s="45">
        <f>Tabla13[[#This Row],[COSTO UNITARIO]]</f>
        <v>500</v>
      </c>
      <c r="G165" s="8"/>
    </row>
    <row r="166" spans="1:11" s="1" customFormat="1" x14ac:dyDescent="0.3">
      <c r="A166" s="37">
        <v>5311016</v>
      </c>
      <c r="B166" s="38" t="s">
        <v>125</v>
      </c>
      <c r="C166" s="39">
        <v>1</v>
      </c>
      <c r="D166" s="44">
        <v>1000</v>
      </c>
      <c r="E166" s="46" t="s">
        <v>135</v>
      </c>
      <c r="F166" s="45">
        <f>Tabla13[[#This Row],[COSTO UNITARIO]]</f>
        <v>1000</v>
      </c>
      <c r="G166" s="8"/>
    </row>
    <row r="167" spans="1:11" s="1" customFormat="1" x14ac:dyDescent="0.3">
      <c r="A167" s="37">
        <v>5411001</v>
      </c>
      <c r="B167" s="38" t="s">
        <v>126</v>
      </c>
      <c r="C167" s="39">
        <v>1</v>
      </c>
      <c r="D167" s="44">
        <v>218000</v>
      </c>
      <c r="E167" s="46" t="s">
        <v>135</v>
      </c>
      <c r="F167" s="45">
        <f>Tabla13[[#This Row],[COSTO UNITARIO]]</f>
        <v>218000</v>
      </c>
      <c r="G167" s="16"/>
    </row>
    <row r="168" spans="1:11" s="1" customFormat="1" x14ac:dyDescent="0.3">
      <c r="A168" s="37">
        <v>5641001</v>
      </c>
      <c r="B168" s="38" t="s">
        <v>72</v>
      </c>
      <c r="C168" s="39">
        <v>1</v>
      </c>
      <c r="D168" s="44">
        <v>2500</v>
      </c>
      <c r="E168" s="46" t="s">
        <v>135</v>
      </c>
      <c r="F168" s="45">
        <f>Tabla13[[#This Row],[COSTO UNITARIO]]</f>
        <v>2500</v>
      </c>
      <c r="G168" s="16"/>
    </row>
    <row r="169" spans="1:11" s="1" customFormat="1" x14ac:dyDescent="0.3">
      <c r="A169" s="37">
        <v>5641002</v>
      </c>
      <c r="B169" s="38" t="s">
        <v>72</v>
      </c>
      <c r="C169" s="39">
        <v>1</v>
      </c>
      <c r="D169" s="44">
        <v>2500</v>
      </c>
      <c r="E169" s="46" t="s">
        <v>135</v>
      </c>
      <c r="F169" s="45">
        <f>Tabla13[[#This Row],[COSTO UNITARIO]]</f>
        <v>2500</v>
      </c>
      <c r="G169" s="16"/>
    </row>
    <row r="170" spans="1:11" s="1" customFormat="1" x14ac:dyDescent="0.3">
      <c r="A170" s="66" t="s">
        <v>181</v>
      </c>
      <c r="B170" s="67" t="s">
        <v>182</v>
      </c>
      <c r="C170" s="68">
        <v>1</v>
      </c>
      <c r="D170" s="70">
        <v>15999</v>
      </c>
      <c r="E170" s="71" t="s">
        <v>135</v>
      </c>
      <c r="F170" s="69">
        <f>Tabla13[[#This Row],[COSTO UNITARIO]]</f>
        <v>15999</v>
      </c>
      <c r="G170" s="8"/>
    </row>
    <row r="171" spans="1:11" s="1" customFormat="1" x14ac:dyDescent="0.3">
      <c r="A171" s="72" t="s">
        <v>183</v>
      </c>
      <c r="B171" s="73" t="s">
        <v>184</v>
      </c>
      <c r="C171" s="75">
        <v>2</v>
      </c>
      <c r="D171" s="76">
        <v>5198</v>
      </c>
      <c r="E171" s="76" t="s">
        <v>135</v>
      </c>
      <c r="F171" s="74">
        <f>Tabla13[[#This Row],[COSTO UNITARIO]]</f>
        <v>5198</v>
      </c>
      <c r="G171" s="8"/>
    </row>
    <row r="172" spans="1:11" s="1" customFormat="1" x14ac:dyDescent="0.3">
      <c r="A172" s="37">
        <v>5671002</v>
      </c>
      <c r="B172" s="38" t="s">
        <v>127</v>
      </c>
      <c r="C172" s="39">
        <v>1</v>
      </c>
      <c r="D172" s="44">
        <v>100</v>
      </c>
      <c r="E172" s="46" t="s">
        <v>135</v>
      </c>
      <c r="F172" s="45">
        <f>Tabla13[[#This Row],[COSTO UNITARIO]]</f>
        <v>100</v>
      </c>
      <c r="G172" s="17"/>
    </row>
    <row r="173" spans="1:11" s="1" customFormat="1" x14ac:dyDescent="0.3">
      <c r="A173" s="56">
        <v>5971001</v>
      </c>
      <c r="B173" s="38" t="s">
        <v>145</v>
      </c>
      <c r="C173" s="57">
        <v>1</v>
      </c>
      <c r="D173" s="60">
        <v>6716.4</v>
      </c>
      <c r="E173" s="46" t="s">
        <v>135</v>
      </c>
      <c r="F173" s="59">
        <f>Tabla13[[#This Row],[COSTO UNITARIO]]</f>
        <v>6716.4</v>
      </c>
      <c r="G173" s="17"/>
    </row>
    <row r="174" spans="1:11" s="1" customFormat="1" x14ac:dyDescent="0.3">
      <c r="A174" s="61"/>
      <c r="B174" s="62" t="s">
        <v>128</v>
      </c>
      <c r="C174" s="63"/>
      <c r="D174" s="64"/>
      <c r="E174" s="64"/>
      <c r="F174" s="65">
        <f>SUM(D5:D172)</f>
        <v>644534.55000000005</v>
      </c>
      <c r="G174" s="13"/>
    </row>
    <row r="175" spans="1:11" s="1" customFormat="1" x14ac:dyDescent="0.3">
      <c r="B175" s="10"/>
      <c r="G175" s="13"/>
      <c r="K175" s="1" t="s">
        <v>185</v>
      </c>
    </row>
    <row r="176" spans="1:11" s="1" customFormat="1" x14ac:dyDescent="0.3">
      <c r="B176" s="10"/>
      <c r="G176" s="17"/>
    </row>
    <row r="177" spans="1:7" s="1" customFormat="1" x14ac:dyDescent="0.3">
      <c r="B177" s="10"/>
      <c r="G177" s="17"/>
    </row>
    <row r="178" spans="1:7" s="1" customFormat="1" x14ac:dyDescent="0.3">
      <c r="A178"/>
      <c r="B178" s="11"/>
      <c r="C178"/>
      <c r="D178"/>
      <c r="E178"/>
      <c r="F178"/>
      <c r="G178" s="17"/>
    </row>
    <row r="179" spans="1:7" s="1" customFormat="1" x14ac:dyDescent="0.3">
      <c r="A179"/>
      <c r="B179" s="11"/>
      <c r="C179"/>
      <c r="D179"/>
      <c r="E179"/>
      <c r="F179"/>
      <c r="G179" s="17"/>
    </row>
    <row r="180" spans="1:7" s="1" customFormat="1" x14ac:dyDescent="0.3">
      <c r="A180"/>
      <c r="B180" s="11"/>
      <c r="C180"/>
      <c r="D180"/>
      <c r="E180"/>
      <c r="F180"/>
      <c r="G180" s="17"/>
    </row>
    <row r="181" spans="1:7" s="1" customFormat="1" x14ac:dyDescent="0.3">
      <c r="A181"/>
      <c r="B181" s="11"/>
      <c r="C181"/>
      <c r="D181"/>
      <c r="E181"/>
      <c r="F181"/>
      <c r="G181" s="17"/>
    </row>
    <row r="182" spans="1:7" s="1" customFormat="1" x14ac:dyDescent="0.3">
      <c r="A182"/>
      <c r="B182" s="11"/>
      <c r="C182"/>
      <c r="D182"/>
      <c r="E182"/>
      <c r="F182"/>
      <c r="G182" s="17"/>
    </row>
    <row r="183" spans="1:7" s="1" customFormat="1" x14ac:dyDescent="0.3">
      <c r="A183"/>
      <c r="B183" s="11"/>
      <c r="C183"/>
      <c r="D183"/>
      <c r="E183"/>
      <c r="F183"/>
      <c r="G183" s="13"/>
    </row>
    <row r="184" spans="1:7" s="1" customFormat="1" x14ac:dyDescent="0.3">
      <c r="A184"/>
      <c r="B184" s="11"/>
      <c r="C184"/>
      <c r="D184"/>
      <c r="E184"/>
      <c r="F184"/>
      <c r="G184" s="13"/>
    </row>
    <row r="185" spans="1:7" s="1" customFormat="1" x14ac:dyDescent="0.3">
      <c r="A185"/>
      <c r="B185" s="11"/>
      <c r="C185"/>
      <c r="D185"/>
      <c r="E185"/>
      <c r="F185"/>
      <c r="G185" s="13"/>
    </row>
    <row r="186" spans="1:7" x14ac:dyDescent="0.3">
      <c r="G186" s="3"/>
    </row>
    <row r="187" spans="1:7" x14ac:dyDescent="0.3">
      <c r="G187" s="3"/>
    </row>
    <row r="188" spans="1:7" x14ac:dyDescent="0.3">
      <c r="G188" s="3"/>
    </row>
    <row r="189" spans="1:7" x14ac:dyDescent="0.3">
      <c r="G189" s="3"/>
    </row>
    <row r="190" spans="1:7" x14ac:dyDescent="0.3">
      <c r="G190" s="5"/>
    </row>
    <row r="191" spans="1:7" x14ac:dyDescent="0.3">
      <c r="G191" s="7"/>
    </row>
    <row r="192" spans="1:7" s="1" customFormat="1" x14ac:dyDescent="0.3">
      <c r="B192" s="10"/>
      <c r="G192" s="17"/>
    </row>
    <row r="193" spans="1:7" x14ac:dyDescent="0.3">
      <c r="A193" s="1"/>
      <c r="B193" s="10"/>
      <c r="C193" s="1"/>
      <c r="D193" s="1"/>
      <c r="E193" s="1"/>
      <c r="F193" s="1"/>
      <c r="G193" s="7"/>
    </row>
    <row r="194" spans="1:7" x14ac:dyDescent="0.3">
      <c r="A194" s="1"/>
      <c r="B194" s="10"/>
      <c r="C194" s="1"/>
      <c r="D194" s="1"/>
      <c r="E194" s="1"/>
      <c r="F194" s="1"/>
      <c r="G194" s="7"/>
    </row>
    <row r="195" spans="1:7" x14ac:dyDescent="0.3">
      <c r="A195" s="1"/>
      <c r="B195" s="10"/>
      <c r="C195" s="1"/>
      <c r="D195" s="1"/>
      <c r="E195" s="1"/>
      <c r="F195" s="1"/>
      <c r="G195" s="7"/>
    </row>
    <row r="196" spans="1:7" x14ac:dyDescent="0.3">
      <c r="A196" s="1"/>
      <c r="B196" s="10"/>
      <c r="C196" s="1"/>
      <c r="D196" s="1"/>
      <c r="E196" s="1"/>
      <c r="F196" s="1"/>
      <c r="G196" s="7"/>
    </row>
    <row r="197" spans="1:7" s="1" customFormat="1" x14ac:dyDescent="0.3">
      <c r="B197" s="10"/>
      <c r="G197" s="17"/>
    </row>
    <row r="198" spans="1:7" x14ac:dyDescent="0.3">
      <c r="A198" s="1"/>
      <c r="B198" s="10"/>
      <c r="C198" s="1"/>
      <c r="D198" s="1"/>
      <c r="E198" s="1"/>
      <c r="F198" s="1"/>
      <c r="G198" s="7"/>
    </row>
    <row r="199" spans="1:7" s="1" customFormat="1" x14ac:dyDescent="0.3">
      <c r="B199" s="10"/>
      <c r="G199" s="17"/>
    </row>
    <row r="200" spans="1:7" s="1" customFormat="1" x14ac:dyDescent="0.3">
      <c r="B200" s="10"/>
      <c r="G200" s="17"/>
    </row>
    <row r="201" spans="1:7" s="1" customFormat="1" x14ac:dyDescent="0.3">
      <c r="B201" s="10"/>
      <c r="G201" s="17"/>
    </row>
    <row r="202" spans="1:7" s="1" customFormat="1" x14ac:dyDescent="0.3">
      <c r="B202" s="10"/>
      <c r="G202" s="17"/>
    </row>
    <row r="203" spans="1:7" s="1" customFormat="1" x14ac:dyDescent="0.3">
      <c r="B203" s="10"/>
      <c r="G203" s="17"/>
    </row>
    <row r="204" spans="1:7" s="1" customFormat="1" x14ac:dyDescent="0.3">
      <c r="B204" s="10"/>
      <c r="G204" s="17"/>
    </row>
    <row r="205" spans="1:7" s="1" customFormat="1" x14ac:dyDescent="0.3">
      <c r="B205" s="10"/>
      <c r="G205" s="17"/>
    </row>
    <row r="206" spans="1:7" s="1" customFormat="1" x14ac:dyDescent="0.3">
      <c r="B206" s="10"/>
      <c r="G206" s="17"/>
    </row>
    <row r="207" spans="1:7" s="1" customFormat="1" x14ac:dyDescent="0.3">
      <c r="B207" s="10"/>
      <c r="G207" s="17"/>
    </row>
    <row r="208" spans="1:7" s="1" customFormat="1" x14ac:dyDescent="0.3">
      <c r="B208" s="10"/>
      <c r="G208" s="17"/>
    </row>
    <row r="209" spans="1:7" s="1" customFormat="1" x14ac:dyDescent="0.3">
      <c r="B209" s="10"/>
      <c r="G209" s="17"/>
    </row>
    <row r="210" spans="1:7" s="1" customFormat="1" x14ac:dyDescent="0.3">
      <c r="B210" s="10"/>
      <c r="G210" s="17"/>
    </row>
    <row r="211" spans="1:7" s="1" customFormat="1" x14ac:dyDescent="0.3">
      <c r="B211" s="10"/>
      <c r="G211" s="17"/>
    </row>
    <row r="212" spans="1:7" s="1" customFormat="1" x14ac:dyDescent="0.3">
      <c r="A212"/>
      <c r="B212" s="11"/>
      <c r="C212"/>
      <c r="D212"/>
      <c r="E212"/>
      <c r="F212"/>
      <c r="G212" s="17"/>
    </row>
    <row r="213" spans="1:7" s="1" customFormat="1" x14ac:dyDescent="0.3">
      <c r="A213"/>
      <c r="B213" s="11"/>
      <c r="C213"/>
      <c r="D213"/>
      <c r="E213"/>
      <c r="F213"/>
      <c r="G213" s="17"/>
    </row>
    <row r="214" spans="1:7" s="1" customFormat="1" x14ac:dyDescent="0.3">
      <c r="A214"/>
      <c r="B214" s="11"/>
      <c r="C214"/>
      <c r="D214"/>
      <c r="E214"/>
      <c r="F214"/>
      <c r="G214" s="17"/>
    </row>
    <row r="215" spans="1:7" s="1" customFormat="1" x14ac:dyDescent="0.3">
      <c r="A215"/>
      <c r="B215" s="11"/>
      <c r="C215"/>
      <c r="D215"/>
      <c r="E215"/>
      <c r="F215"/>
      <c r="G215" s="17"/>
    </row>
    <row r="216" spans="1:7" s="1" customFormat="1" x14ac:dyDescent="0.3">
      <c r="A216"/>
      <c r="B216" s="11"/>
      <c r="C216"/>
      <c r="D216"/>
      <c r="E216"/>
      <c r="F216"/>
      <c r="G216" s="8"/>
    </row>
    <row r="217" spans="1:7" s="1" customFormat="1" x14ac:dyDescent="0.3">
      <c r="A217"/>
      <c r="B217" s="11"/>
      <c r="C217"/>
      <c r="D217"/>
      <c r="E217"/>
      <c r="F217"/>
      <c r="G217" s="8"/>
    </row>
    <row r="218" spans="1:7" s="1" customFormat="1" x14ac:dyDescent="0.3">
      <c r="A218"/>
      <c r="B218" s="11"/>
      <c r="C218"/>
      <c r="D218"/>
      <c r="E218"/>
      <c r="F218"/>
      <c r="G218" s="8"/>
    </row>
    <row r="219" spans="1:7" s="1" customFormat="1" x14ac:dyDescent="0.3">
      <c r="A219"/>
      <c r="B219" s="11"/>
      <c r="C219"/>
      <c r="D219"/>
      <c r="E219"/>
      <c r="F219"/>
      <c r="G219" s="8"/>
    </row>
    <row r="220" spans="1:7" x14ac:dyDescent="0.3">
      <c r="G220" s="4"/>
    </row>
    <row r="221" spans="1:7" x14ac:dyDescent="0.3">
      <c r="G221" s="6"/>
    </row>
    <row r="222" spans="1:7" x14ac:dyDescent="0.3">
      <c r="G222" s="4"/>
    </row>
    <row r="223" spans="1:7" x14ac:dyDescent="0.3">
      <c r="G223" s="4"/>
    </row>
    <row r="224" spans="1:7" x14ac:dyDescent="0.3">
      <c r="G224" s="4"/>
    </row>
    <row r="225" spans="7:7" x14ac:dyDescent="0.3">
      <c r="G225" s="3"/>
    </row>
    <row r="226" spans="7:7" x14ac:dyDescent="0.3">
      <c r="G226" s="4"/>
    </row>
    <row r="227" spans="7:7" x14ac:dyDescent="0.3">
      <c r="G227" s="4"/>
    </row>
    <row r="228" spans="7:7" x14ac:dyDescent="0.3">
      <c r="G228" s="4"/>
    </row>
    <row r="229" spans="7:7" x14ac:dyDescent="0.3">
      <c r="G229" s="7"/>
    </row>
    <row r="230" spans="7:7" x14ac:dyDescent="0.3">
      <c r="G230" s="4"/>
    </row>
    <row r="231" spans="7:7" x14ac:dyDescent="0.3">
      <c r="G231" s="3"/>
    </row>
    <row r="232" spans="7:7" x14ac:dyDescent="0.3">
      <c r="G232" s="3"/>
    </row>
    <row r="233" spans="7:7" x14ac:dyDescent="0.3">
      <c r="G233" s="3"/>
    </row>
    <row r="234" spans="7:7" x14ac:dyDescent="0.3">
      <c r="G234" s="3"/>
    </row>
    <row r="235" spans="7:7" x14ac:dyDescent="0.3">
      <c r="G235" s="7"/>
    </row>
    <row r="236" spans="7:7" x14ac:dyDescent="0.3">
      <c r="G236" s="7"/>
    </row>
    <row r="237" spans="7:7" x14ac:dyDescent="0.3">
      <c r="G237" s="7"/>
    </row>
    <row r="238" spans="7:7" x14ac:dyDescent="0.3">
      <c r="G238" s="7"/>
    </row>
    <row r="239" spans="7:7" x14ac:dyDescent="0.3">
      <c r="G239" s="7"/>
    </row>
    <row r="240" spans="7:7" x14ac:dyDescent="0.3">
      <c r="G240" s="7"/>
    </row>
    <row r="241" spans="7:7" x14ac:dyDescent="0.3">
      <c r="G241" s="7"/>
    </row>
    <row r="242" spans="7:7" x14ac:dyDescent="0.3">
      <c r="G242" s="7"/>
    </row>
    <row r="243" spans="7:7" x14ac:dyDescent="0.3">
      <c r="G243" s="7"/>
    </row>
    <row r="244" spans="7:7" x14ac:dyDescent="0.3">
      <c r="G244" s="7"/>
    </row>
    <row r="245" spans="7:7" x14ac:dyDescent="0.3">
      <c r="G245" s="7"/>
    </row>
    <row r="246" spans="7:7" x14ac:dyDescent="0.3">
      <c r="G246" s="7"/>
    </row>
    <row r="247" spans="7:7" x14ac:dyDescent="0.3">
      <c r="G247" s="4"/>
    </row>
    <row r="248" spans="7:7" x14ac:dyDescent="0.3">
      <c r="G248" s="4"/>
    </row>
    <row r="249" spans="7:7" x14ac:dyDescent="0.3">
      <c r="G249" s="4"/>
    </row>
    <row r="250" spans="7:7" x14ac:dyDescent="0.3">
      <c r="G250" s="4"/>
    </row>
    <row r="251" spans="7:7" x14ac:dyDescent="0.3">
      <c r="G251" s="4"/>
    </row>
    <row r="252" spans="7:7" x14ac:dyDescent="0.3">
      <c r="G252" s="4"/>
    </row>
    <row r="253" spans="7:7" x14ac:dyDescent="0.3">
      <c r="G253" s="4"/>
    </row>
    <row r="254" spans="7:7" x14ac:dyDescent="0.3">
      <c r="G254" s="4"/>
    </row>
    <row r="255" spans="7:7" x14ac:dyDescent="0.3">
      <c r="G255" s="8"/>
    </row>
    <row r="256" spans="7:7" x14ac:dyDescent="0.3">
      <c r="G256" s="8"/>
    </row>
    <row r="257" spans="7:7" x14ac:dyDescent="0.3">
      <c r="G257" s="9"/>
    </row>
    <row r="258" spans="7:7" x14ac:dyDescent="0.3">
      <c r="G258" s="1"/>
    </row>
    <row r="259" spans="7:7" x14ac:dyDescent="0.3">
      <c r="G259" s="1"/>
    </row>
  </sheetData>
  <mergeCells count="3">
    <mergeCell ref="A1:H1"/>
    <mergeCell ref="A2:H2"/>
    <mergeCell ref="A4:H4"/>
  </mergeCells>
  <printOptions horizontalCentered="1"/>
  <pageMargins left="0.23622047244094491" right="0.23622047244094491" top="1.2204724409448819" bottom="0.19685039370078741" header="0.31496062992125984" footer="0.31496062992125984"/>
  <pageSetup scale="55" fitToHeight="0" orientation="portrait" verticalDpi="36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opLeftCell="A16" workbookViewId="0">
      <selection activeCell="C35" sqref="C35"/>
    </sheetView>
  </sheetViews>
  <sheetFormatPr baseColWidth="10" defaultRowHeight="14.4" x14ac:dyDescent="0.3"/>
  <cols>
    <col min="8" max="8" width="13.88671875" customWidth="1"/>
    <col min="10" max="10" width="15" customWidth="1"/>
    <col min="16" max="16" width="6" customWidth="1"/>
    <col min="17" max="17" width="17.109375" customWidth="1"/>
  </cols>
  <sheetData>
    <row r="1" spans="1:15" x14ac:dyDescent="0.3">
      <c r="A1">
        <v>3</v>
      </c>
    </row>
    <row r="2" spans="1:15" x14ac:dyDescent="0.3">
      <c r="A2">
        <v>0.48</v>
      </c>
    </row>
    <row r="3" spans="1:15" x14ac:dyDescent="0.3">
      <c r="A3">
        <v>60</v>
      </c>
    </row>
    <row r="4" spans="1:15" x14ac:dyDescent="0.3">
      <c r="A4">
        <v>9.6</v>
      </c>
      <c r="C4">
        <v>440</v>
      </c>
    </row>
    <row r="5" spans="1:15" x14ac:dyDescent="0.3">
      <c r="A5">
        <v>5</v>
      </c>
      <c r="C5">
        <v>70.400000000000006</v>
      </c>
    </row>
    <row r="6" spans="1:15" x14ac:dyDescent="0.3">
      <c r="A6">
        <v>0.8</v>
      </c>
      <c r="C6">
        <f>SUM(C4:C5)</f>
        <v>510.4</v>
      </c>
      <c r="O6">
        <v>5</v>
      </c>
    </row>
    <row r="7" spans="1:15" x14ac:dyDescent="0.3">
      <c r="A7">
        <v>5</v>
      </c>
      <c r="G7">
        <v>581</v>
      </c>
      <c r="M7">
        <v>105</v>
      </c>
      <c r="O7">
        <v>0.8</v>
      </c>
    </row>
    <row r="8" spans="1:15" x14ac:dyDescent="0.3">
      <c r="A8">
        <v>0.8</v>
      </c>
      <c r="G8">
        <v>188</v>
      </c>
      <c r="M8">
        <v>471</v>
      </c>
      <c r="O8">
        <v>5</v>
      </c>
    </row>
    <row r="9" spans="1:15" x14ac:dyDescent="0.3">
      <c r="A9">
        <v>2</v>
      </c>
      <c r="G9">
        <f>SUM(G7:G8)</f>
        <v>769</v>
      </c>
      <c r="J9">
        <v>1950</v>
      </c>
      <c r="M9">
        <f>SUM(M7:M8)</f>
        <v>576</v>
      </c>
      <c r="O9">
        <v>0.8</v>
      </c>
    </row>
    <row r="10" spans="1:15" x14ac:dyDescent="0.3">
      <c r="A10">
        <v>0.32</v>
      </c>
      <c r="O10">
        <v>3</v>
      </c>
    </row>
    <row r="11" spans="1:15" x14ac:dyDescent="0.3">
      <c r="A11">
        <v>60</v>
      </c>
      <c r="H11">
        <v>147</v>
      </c>
      <c r="O11">
        <v>0.48</v>
      </c>
    </row>
    <row r="12" spans="1:15" x14ac:dyDescent="0.3">
      <c r="A12">
        <v>9.6</v>
      </c>
      <c r="H12">
        <v>47</v>
      </c>
      <c r="J12">
        <v>1865</v>
      </c>
      <c r="O12">
        <v>5</v>
      </c>
    </row>
    <row r="13" spans="1:15" x14ac:dyDescent="0.3">
      <c r="A13">
        <v>5</v>
      </c>
      <c r="H13">
        <f>SUM(H11:H12)</f>
        <v>194</v>
      </c>
      <c r="J13">
        <f>J9-J12</f>
        <v>85</v>
      </c>
      <c r="O13">
        <v>0.8</v>
      </c>
    </row>
    <row r="14" spans="1:15" x14ac:dyDescent="0.3">
      <c r="A14">
        <v>0.8</v>
      </c>
      <c r="O14">
        <v>5</v>
      </c>
    </row>
    <row r="15" spans="1:15" x14ac:dyDescent="0.3">
      <c r="A15">
        <v>300</v>
      </c>
      <c r="O15">
        <v>0.8</v>
      </c>
    </row>
    <row r="16" spans="1:15" x14ac:dyDescent="0.3">
      <c r="A16">
        <v>48</v>
      </c>
      <c r="O16">
        <v>5</v>
      </c>
    </row>
    <row r="17" spans="1:17" x14ac:dyDescent="0.3">
      <c r="A17">
        <f>SUM(A1:A16)</f>
        <v>510.4</v>
      </c>
      <c r="L17">
        <v>29</v>
      </c>
      <c r="N17">
        <v>71</v>
      </c>
      <c r="O17">
        <v>0.8</v>
      </c>
    </row>
    <row r="18" spans="1:17" x14ac:dyDescent="0.3">
      <c r="J18">
        <v>189</v>
      </c>
      <c r="L18">
        <v>200</v>
      </c>
      <c r="N18">
        <v>200</v>
      </c>
      <c r="O18">
        <v>54</v>
      </c>
    </row>
    <row r="19" spans="1:17" x14ac:dyDescent="0.3">
      <c r="E19">
        <v>300</v>
      </c>
      <c r="J19">
        <v>622</v>
      </c>
      <c r="L19">
        <f>L17*L18</f>
        <v>5800</v>
      </c>
      <c r="N19">
        <f>N17*N18</f>
        <v>14200</v>
      </c>
      <c r="O19">
        <v>8.64</v>
      </c>
    </row>
    <row r="20" spans="1:17" x14ac:dyDescent="0.3">
      <c r="E20">
        <v>115</v>
      </c>
      <c r="F20">
        <v>189</v>
      </c>
      <c r="J20">
        <f>SUM(J18:J19)</f>
        <v>811</v>
      </c>
      <c r="N20">
        <v>300</v>
      </c>
      <c r="O20">
        <v>5</v>
      </c>
    </row>
    <row r="21" spans="1:17" x14ac:dyDescent="0.3">
      <c r="E21">
        <v>7278.43</v>
      </c>
      <c r="F21">
        <v>0.16</v>
      </c>
      <c r="N21">
        <v>20000</v>
      </c>
      <c r="O21">
        <v>0.8</v>
      </c>
    </row>
    <row r="22" spans="1:17" ht="15" thickBot="1" x14ac:dyDescent="0.35">
      <c r="E22">
        <v>0.16</v>
      </c>
      <c r="F22">
        <f>F20*F21</f>
        <v>30.240000000000002</v>
      </c>
      <c r="G22">
        <f>F22+G23</f>
        <v>32.602499999999999</v>
      </c>
      <c r="M22">
        <f>N22+G22</f>
        <v>34532.602500000001</v>
      </c>
      <c r="N22">
        <f>N19+N20+N21</f>
        <v>34500</v>
      </c>
      <c r="O22">
        <v>2</v>
      </c>
    </row>
    <row r="23" spans="1:17" ht="15" thickBot="1" x14ac:dyDescent="0.35">
      <c r="E23">
        <f>E21*E22</f>
        <v>1164.5488</v>
      </c>
      <c r="F23">
        <v>1.2500000000000001E-2</v>
      </c>
      <c r="G23">
        <f>F20*F23</f>
        <v>2.3625000000000003</v>
      </c>
      <c r="H23">
        <f>F20+F22+G23</f>
        <v>221.60250000000002</v>
      </c>
      <c r="O23">
        <v>0.32</v>
      </c>
      <c r="Q23" s="31">
        <v>745412.5</v>
      </c>
    </row>
    <row r="24" spans="1:17" ht="15" thickBot="1" x14ac:dyDescent="0.35">
      <c r="F24">
        <f>F20+F22+G23</f>
        <v>221.60250000000002</v>
      </c>
      <c r="O24">
        <v>5</v>
      </c>
      <c r="Q24" s="34">
        <v>17613.900000000001</v>
      </c>
    </row>
    <row r="25" spans="1:17" ht="15" thickBot="1" x14ac:dyDescent="0.35">
      <c r="C25" s="31">
        <v>14574</v>
      </c>
      <c r="L25">
        <v>5</v>
      </c>
      <c r="O25">
        <v>0.8</v>
      </c>
      <c r="Q25" s="34">
        <v>360252.3</v>
      </c>
    </row>
    <row r="26" spans="1:17" ht="15" thickBot="1" x14ac:dyDescent="0.35">
      <c r="C26" s="34">
        <v>3480</v>
      </c>
      <c r="L26">
        <v>0.8</v>
      </c>
      <c r="O26">
        <v>5</v>
      </c>
      <c r="Q26" s="34">
        <v>3362.14</v>
      </c>
    </row>
    <row r="27" spans="1:17" ht="15" thickBot="1" x14ac:dyDescent="0.35">
      <c r="C27" s="36">
        <v>10686</v>
      </c>
      <c r="L27">
        <v>3</v>
      </c>
      <c r="O27">
        <v>0.8</v>
      </c>
      <c r="Q27" s="34">
        <v>249769</v>
      </c>
    </row>
    <row r="28" spans="1:17" ht="15" thickBot="1" x14ac:dyDescent="0.35">
      <c r="C28" s="34">
        <v>28995.79</v>
      </c>
      <c r="H28" s="31">
        <v>1407101.59</v>
      </c>
      <c r="L28">
        <v>0.48</v>
      </c>
      <c r="O28">
        <v>5</v>
      </c>
      <c r="Q28" s="35">
        <v>0</v>
      </c>
    </row>
    <row r="29" spans="1:17" ht="15" thickBot="1" x14ac:dyDescent="0.35">
      <c r="B29">
        <v>102713.53</v>
      </c>
      <c r="C29" s="34">
        <v>74909.320000000007</v>
      </c>
      <c r="D29">
        <v>91600</v>
      </c>
      <c r="H29" s="34">
        <v>745412.5</v>
      </c>
      <c r="J29" s="31">
        <v>2546794.41</v>
      </c>
      <c r="K29">
        <v>435</v>
      </c>
      <c r="L29">
        <v>5</v>
      </c>
      <c r="O29">
        <v>0.8</v>
      </c>
      <c r="Q29" s="35">
        <v>0</v>
      </c>
    </row>
    <row r="30" spans="1:17" ht="15" thickBot="1" x14ac:dyDescent="0.35">
      <c r="B30">
        <v>2907.54</v>
      </c>
      <c r="C30" s="35">
        <v>0</v>
      </c>
      <c r="D30">
        <v>5513.53</v>
      </c>
      <c r="F30" s="31">
        <v>39539.760000000002</v>
      </c>
      <c r="H30" s="34">
        <v>394280.32</v>
      </c>
      <c r="J30" s="34">
        <v>735439.16</v>
      </c>
      <c r="K30">
        <v>69.599999999999994</v>
      </c>
      <c r="L30">
        <v>0.8</v>
      </c>
      <c r="O30">
        <v>5</v>
      </c>
      <c r="Q30" s="34">
        <v>39982.76</v>
      </c>
    </row>
    <row r="31" spans="1:17" ht="15" thickBot="1" x14ac:dyDescent="0.35">
      <c r="C31" s="34">
        <v>8700</v>
      </c>
      <c r="D31">
        <v>5400</v>
      </c>
      <c r="F31" s="32">
        <v>250000</v>
      </c>
      <c r="H31" s="30">
        <f>SUM(H28:H30)</f>
        <v>2546794.4099999997</v>
      </c>
      <c r="J31" s="35">
        <v>0</v>
      </c>
      <c r="L31">
        <v>56</v>
      </c>
      <c r="O31">
        <v>0.8</v>
      </c>
    </row>
    <row r="32" spans="1:17" ht="15" thickBot="1" x14ac:dyDescent="0.35">
      <c r="B32">
        <f>SUM(B29:B31)</f>
        <v>105621.06999999999</v>
      </c>
      <c r="C32" s="34">
        <v>202397.21</v>
      </c>
      <c r="D32">
        <f>SUM(D29:D31)</f>
        <v>102513.53</v>
      </c>
      <c r="F32" s="32">
        <v>4159.34</v>
      </c>
      <c r="J32" s="35">
        <v>0</v>
      </c>
      <c r="L32">
        <v>8.9600000000000009</v>
      </c>
      <c r="O32">
        <v>56</v>
      </c>
      <c r="Q32" s="30">
        <f>SUM(Q23:Q31)</f>
        <v>1416392.5999999999</v>
      </c>
    </row>
    <row r="33" spans="3:15" ht="15" thickBot="1" x14ac:dyDescent="0.35">
      <c r="C33" s="34">
        <v>44970</v>
      </c>
      <c r="F33" s="32">
        <v>0</v>
      </c>
      <c r="J33" s="34">
        <v>60692.95</v>
      </c>
      <c r="L33">
        <v>5</v>
      </c>
      <c r="O33">
        <v>8.9600000000000009</v>
      </c>
    </row>
    <row r="34" spans="3:15" ht="15" thickBot="1" x14ac:dyDescent="0.35">
      <c r="F34" s="32">
        <v>0</v>
      </c>
      <c r="J34" s="35">
        <v>0</v>
      </c>
      <c r="L34">
        <v>0.8</v>
      </c>
      <c r="O34">
        <v>300</v>
      </c>
    </row>
    <row r="35" spans="3:15" ht="15" thickBot="1" x14ac:dyDescent="0.35">
      <c r="C35" s="30">
        <f>SUM(C25:C34)</f>
        <v>388712.32</v>
      </c>
      <c r="F35" s="32">
        <v>0</v>
      </c>
      <c r="J35" s="30">
        <f>SUM(J29:J34)</f>
        <v>3342926.5200000005</v>
      </c>
      <c r="L35">
        <v>5</v>
      </c>
      <c r="O35">
        <v>48</v>
      </c>
    </row>
    <row r="36" spans="3:15" ht="15" thickBot="1" x14ac:dyDescent="0.35">
      <c r="F36" s="32">
        <v>0</v>
      </c>
      <c r="I36">
        <v>465</v>
      </c>
      <c r="L36">
        <v>0.8</v>
      </c>
    </row>
    <row r="37" spans="3:15" ht="15" thickBot="1" x14ac:dyDescent="0.35">
      <c r="F37" s="32">
        <v>0</v>
      </c>
      <c r="I37">
        <v>74.400000000000006</v>
      </c>
      <c r="L37">
        <v>56</v>
      </c>
      <c r="O37">
        <f>SUM(O6:O36)</f>
        <v>539.4</v>
      </c>
    </row>
    <row r="38" spans="3:15" ht="15" thickBot="1" x14ac:dyDescent="0.35">
      <c r="F38" s="32">
        <v>0</v>
      </c>
      <c r="I38">
        <f>SUM(I36:I37)</f>
        <v>539.4</v>
      </c>
      <c r="L38">
        <v>8.9600000000000009</v>
      </c>
    </row>
    <row r="39" spans="3:15" ht="15" thickBot="1" x14ac:dyDescent="0.35">
      <c r="F39" s="33">
        <f>SUM(F30:F38)</f>
        <v>293699.10000000003</v>
      </c>
      <c r="L39">
        <v>300</v>
      </c>
    </row>
    <row r="40" spans="3:15" x14ac:dyDescent="0.3">
      <c r="F40" s="30"/>
      <c r="L40">
        <v>48</v>
      </c>
    </row>
    <row r="41" spans="3:15" x14ac:dyDescent="0.3">
      <c r="L41">
        <f>SUM(L25:L40)</f>
        <v>504.6</v>
      </c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BIENES MUEBLES 2021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</dc:creator>
  <cp:lastModifiedBy>DIF HECELCHAKAN</cp:lastModifiedBy>
  <cp:lastPrinted>2024-04-25T00:36:19Z</cp:lastPrinted>
  <dcterms:created xsi:type="dcterms:W3CDTF">2019-01-25T15:10:22Z</dcterms:created>
  <dcterms:modified xsi:type="dcterms:W3CDTF">2024-04-25T00:36:33Z</dcterms:modified>
</cp:coreProperties>
</file>